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420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1'!$A$2:$L$24</definedName>
    <definedName name="_xlnm.Print_Area" localSheetId="29">'день 10'!$A$1:$L$22</definedName>
    <definedName name="_xlnm.Print_Area" localSheetId="24">'день 5'!$A$1:$L$23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39" l="1"/>
  <c r="H20" i="39"/>
  <c r="G20" i="39"/>
  <c r="F20" i="39"/>
  <c r="E20" i="39"/>
  <c r="I11" i="39"/>
  <c r="H11" i="39"/>
  <c r="G11" i="39"/>
  <c r="F11" i="39"/>
  <c r="E11" i="39"/>
  <c r="B20" i="39"/>
  <c r="B13" i="35" l="1"/>
  <c r="E20" i="27" l="1"/>
  <c r="H21" i="25" l="1"/>
  <c r="E21" i="39" l="1"/>
  <c r="L20" i="39"/>
  <c r="K20" i="39"/>
  <c r="K21" i="39" s="1"/>
  <c r="J20" i="39"/>
  <c r="I20" i="39"/>
  <c r="D20" i="39"/>
  <c r="C20" i="39"/>
  <c r="L11" i="39"/>
  <c r="L21" i="39" s="1"/>
  <c r="K11" i="39"/>
  <c r="J11" i="39"/>
  <c r="I21" i="39"/>
  <c r="H21" i="39"/>
  <c r="F21" i="39"/>
  <c r="D11" i="39"/>
  <c r="C11" i="39"/>
  <c r="B11" i="39"/>
  <c r="L21" i="37"/>
  <c r="K21" i="37"/>
  <c r="J21" i="37"/>
  <c r="I21" i="37"/>
  <c r="H21" i="37"/>
  <c r="G21" i="37"/>
  <c r="F21" i="37"/>
  <c r="E21" i="37"/>
  <c r="D21" i="37"/>
  <c r="C21" i="37"/>
  <c r="B21" i="37"/>
  <c r="L12" i="37"/>
  <c r="K12" i="37"/>
  <c r="J12" i="37"/>
  <c r="I12" i="37"/>
  <c r="H12" i="37"/>
  <c r="G12" i="37"/>
  <c r="F12" i="37"/>
  <c r="E12" i="37"/>
  <c r="D12" i="37"/>
  <c r="C12" i="37"/>
  <c r="B12" i="37"/>
  <c r="L22" i="33"/>
  <c r="K22" i="33"/>
  <c r="J22" i="33"/>
  <c r="I22" i="33"/>
  <c r="H22" i="33"/>
  <c r="G22" i="33"/>
  <c r="F22" i="33"/>
  <c r="E22" i="33"/>
  <c r="D22" i="33"/>
  <c r="C22" i="33"/>
  <c r="B22" i="33"/>
  <c r="L13" i="33"/>
  <c r="K13" i="33"/>
  <c r="J13" i="33"/>
  <c r="I13" i="33"/>
  <c r="H13" i="33"/>
  <c r="G13" i="33"/>
  <c r="F13" i="33"/>
  <c r="E13" i="33"/>
  <c r="D13" i="33"/>
  <c r="C13" i="33"/>
  <c r="B13" i="33"/>
  <c r="L21" i="35"/>
  <c r="K21" i="35"/>
  <c r="J21" i="35"/>
  <c r="I21" i="35"/>
  <c r="H21" i="35"/>
  <c r="G21" i="35"/>
  <c r="G22" i="35" s="1"/>
  <c r="F21" i="35"/>
  <c r="F22" i="35" s="1"/>
  <c r="E21" i="35"/>
  <c r="D21" i="35"/>
  <c r="C21" i="35"/>
  <c r="B21" i="35"/>
  <c r="L13" i="35"/>
  <c r="L22" i="35" s="1"/>
  <c r="K13" i="35"/>
  <c r="K22" i="35" s="1"/>
  <c r="J13" i="35"/>
  <c r="J22" i="35" s="1"/>
  <c r="I13" i="35"/>
  <c r="I22" i="35" s="1"/>
  <c r="H13" i="35"/>
  <c r="H22" i="35" s="1"/>
  <c r="G13" i="35"/>
  <c r="F13" i="35"/>
  <c r="E13" i="35"/>
  <c r="E22" i="35" s="1"/>
  <c r="D13" i="35"/>
  <c r="C13" i="35"/>
  <c r="L22" i="29"/>
  <c r="K22" i="29"/>
  <c r="J22" i="29"/>
  <c r="I22" i="29"/>
  <c r="H22" i="29"/>
  <c r="G22" i="29"/>
  <c r="F22" i="29"/>
  <c r="E22" i="29"/>
  <c r="D22" i="29"/>
  <c r="C22" i="29"/>
  <c r="B22" i="29"/>
  <c r="L13" i="29"/>
  <c r="K13" i="29"/>
  <c r="J13" i="29"/>
  <c r="I13" i="29"/>
  <c r="H13" i="29"/>
  <c r="G13" i="29"/>
  <c r="F13" i="29"/>
  <c r="E13" i="29"/>
  <c r="D13" i="29"/>
  <c r="C13" i="29"/>
  <c r="B13" i="29"/>
  <c r="L22" i="31"/>
  <c r="K22" i="31"/>
  <c r="J22" i="31"/>
  <c r="I22" i="31"/>
  <c r="H22" i="31"/>
  <c r="G22" i="31"/>
  <c r="F22" i="31"/>
  <c r="E22" i="31"/>
  <c r="D22" i="31"/>
  <c r="C22" i="31"/>
  <c r="B22" i="31"/>
  <c r="L13" i="31"/>
  <c r="K13" i="31"/>
  <c r="J13" i="31"/>
  <c r="I13" i="31"/>
  <c r="H13" i="31"/>
  <c r="G13" i="31"/>
  <c r="F13" i="31"/>
  <c r="E13" i="31"/>
  <c r="D13" i="31"/>
  <c r="C13" i="31"/>
  <c r="B13" i="31"/>
  <c r="L20" i="27"/>
  <c r="K20" i="27"/>
  <c r="J20" i="27"/>
  <c r="I20" i="27"/>
  <c r="H20" i="27"/>
  <c r="G20" i="27"/>
  <c r="F20" i="27"/>
  <c r="D20" i="27"/>
  <c r="C20" i="27"/>
  <c r="B20" i="27"/>
  <c r="L12" i="27"/>
  <c r="K12" i="27"/>
  <c r="J12" i="27"/>
  <c r="I12" i="27"/>
  <c r="H12" i="27"/>
  <c r="G12" i="27"/>
  <c r="F12" i="27"/>
  <c r="E12" i="27"/>
  <c r="D12" i="27"/>
  <c r="C12" i="27"/>
  <c r="B12" i="27"/>
  <c r="L20" i="25"/>
  <c r="K20" i="25"/>
  <c r="J20" i="25"/>
  <c r="I20" i="25"/>
  <c r="H20" i="25"/>
  <c r="G20" i="25"/>
  <c r="F20" i="25"/>
  <c r="F21" i="25" s="1"/>
  <c r="E20" i="25"/>
  <c r="D20" i="25"/>
  <c r="C20" i="25"/>
  <c r="B20" i="25"/>
  <c r="L12" i="25"/>
  <c r="K12" i="25"/>
  <c r="J12" i="25"/>
  <c r="I12" i="25"/>
  <c r="H12" i="25"/>
  <c r="G12" i="25"/>
  <c r="F12" i="25"/>
  <c r="E12" i="25"/>
  <c r="D12" i="25"/>
  <c r="C12" i="25"/>
  <c r="B12" i="25"/>
  <c r="L22" i="23"/>
  <c r="K22" i="23"/>
  <c r="J22" i="23"/>
  <c r="I22" i="23"/>
  <c r="H22" i="23"/>
  <c r="G22" i="23"/>
  <c r="F22" i="23"/>
  <c r="E22" i="23"/>
  <c r="D22" i="23"/>
  <c r="C22" i="23"/>
  <c r="B22" i="23"/>
  <c r="L13" i="23"/>
  <c r="K13" i="23"/>
  <c r="J13" i="23"/>
  <c r="I13" i="23"/>
  <c r="H13" i="23"/>
  <c r="G13" i="23"/>
  <c r="F13" i="23"/>
  <c r="E13" i="23"/>
  <c r="C13" i="23"/>
  <c r="B13" i="23"/>
  <c r="L23" i="21"/>
  <c r="K23" i="21"/>
  <c r="J23" i="21"/>
  <c r="I23" i="21"/>
  <c r="H23" i="21"/>
  <c r="G23" i="21"/>
  <c r="F23" i="21"/>
  <c r="E23" i="21"/>
  <c r="D23" i="21"/>
  <c r="C23" i="21"/>
  <c r="B23" i="21"/>
  <c r="L14" i="21"/>
  <c r="K14" i="21"/>
  <c r="J14" i="21"/>
  <c r="I14" i="21"/>
  <c r="H14" i="21"/>
  <c r="G14" i="21"/>
  <c r="F14" i="21"/>
  <c r="E14" i="21"/>
  <c r="D14" i="21"/>
  <c r="C14" i="21"/>
  <c r="B14" i="21"/>
  <c r="J21" i="39" l="1"/>
  <c r="L23" i="33"/>
  <c r="K23" i="33"/>
  <c r="J23" i="33"/>
  <c r="I23" i="33"/>
  <c r="H23" i="33"/>
  <c r="G23" i="33"/>
  <c r="F23" i="33"/>
  <c r="E23" i="33"/>
  <c r="L23" i="29"/>
  <c r="L22" i="37" l="1"/>
  <c r="L23" i="31" l="1"/>
  <c r="L22" i="39" s="1"/>
  <c r="H23" i="31"/>
  <c r="H22" i="39" s="1"/>
  <c r="L21" i="27"/>
  <c r="L21" i="25"/>
  <c r="F23" i="29"/>
  <c r="K23" i="29"/>
  <c r="F23" i="31"/>
  <c r="F22" i="39" s="1"/>
  <c r="J23" i="31"/>
  <c r="J22" i="39" s="1"/>
  <c r="J21" i="27"/>
  <c r="F22" i="37"/>
  <c r="J22" i="37"/>
  <c r="H22" i="37"/>
  <c r="H23" i="29"/>
  <c r="H21" i="27"/>
  <c r="F21" i="27"/>
  <c r="J21" i="25"/>
  <c r="F23" i="23"/>
  <c r="J23" i="23"/>
  <c r="L23" i="23"/>
  <c r="H23" i="23"/>
  <c r="H24" i="21" l="1"/>
  <c r="L24" i="21"/>
  <c r="J24" i="21"/>
  <c r="F24" i="21"/>
  <c r="K22" i="37" l="1"/>
  <c r="I22" i="37"/>
  <c r="G22" i="37"/>
  <c r="E22" i="37"/>
  <c r="E64" i="20"/>
  <c r="E62" i="20"/>
  <c r="E59" i="20"/>
  <c r="F59" i="20" s="1"/>
  <c r="E58" i="20"/>
  <c r="F58" i="20" s="1"/>
  <c r="E57" i="20"/>
  <c r="F57" i="20" s="1"/>
  <c r="E54" i="20"/>
  <c r="E53" i="20"/>
  <c r="E52" i="20"/>
  <c r="F52" i="20" s="1"/>
  <c r="E51" i="20"/>
  <c r="F51" i="20" s="1"/>
  <c r="E50" i="20"/>
  <c r="F50" i="20" s="1"/>
  <c r="E49" i="20"/>
  <c r="E48" i="20"/>
  <c r="F45" i="20"/>
  <c r="E44" i="20"/>
  <c r="F44" i="20" s="1"/>
  <c r="E43" i="20"/>
  <c r="F43" i="20" s="1"/>
  <c r="F42" i="20"/>
  <c r="E42" i="20"/>
  <c r="E41" i="20"/>
  <c r="F41" i="20" s="1"/>
  <c r="F40" i="20"/>
  <c r="E40" i="20"/>
  <c r="E39" i="20"/>
  <c r="F39" i="20" s="1"/>
  <c r="G37" i="20"/>
  <c r="G65" i="20" s="1"/>
  <c r="E36" i="20"/>
  <c r="F36" i="20" s="1"/>
  <c r="E35" i="20"/>
  <c r="F35" i="20" s="1"/>
  <c r="E34" i="20"/>
  <c r="F34" i="20" s="1"/>
  <c r="L31" i="20"/>
  <c r="K31" i="20"/>
  <c r="J31" i="20"/>
  <c r="I31" i="20"/>
  <c r="H31" i="20"/>
  <c r="F30" i="20"/>
  <c r="G30" i="20" s="1"/>
  <c r="E30" i="20"/>
  <c r="E27" i="20"/>
  <c r="F27" i="20" s="1"/>
  <c r="E26" i="20"/>
  <c r="F26" i="20" s="1"/>
  <c r="G28" i="20" s="1"/>
  <c r="E25" i="20"/>
  <c r="F25" i="20" s="1"/>
  <c r="E22" i="20"/>
  <c r="F22" i="20" s="1"/>
  <c r="G23" i="20" s="1"/>
  <c r="E19" i="20"/>
  <c r="F19" i="20" s="1"/>
  <c r="E18" i="20"/>
  <c r="F18" i="20" s="1"/>
  <c r="E17" i="20"/>
  <c r="F17" i="20" s="1"/>
  <c r="E16" i="20"/>
  <c r="F16" i="20" s="1"/>
  <c r="E15" i="20"/>
  <c r="F15" i="20" s="1"/>
  <c r="E14" i="20"/>
  <c r="F14" i="20" s="1"/>
  <c r="E13" i="20"/>
  <c r="F13" i="20" s="1"/>
  <c r="E12" i="20"/>
  <c r="F12" i="20" s="1"/>
  <c r="G20" i="20" s="1"/>
  <c r="F9" i="20"/>
  <c r="E9" i="20"/>
  <c r="E8" i="20"/>
  <c r="F8" i="20" s="1"/>
  <c r="F7" i="20"/>
  <c r="E7" i="20"/>
  <c r="E6" i="20"/>
  <c r="F6" i="20" s="1"/>
  <c r="G40" i="10"/>
  <c r="F40" i="10"/>
  <c r="E40" i="10"/>
  <c r="D40" i="10"/>
  <c r="C39" i="10"/>
  <c r="C38" i="10"/>
  <c r="C37" i="10"/>
  <c r="C36" i="10"/>
  <c r="C35" i="10"/>
  <c r="G32" i="10"/>
  <c r="G41" i="10" s="1"/>
  <c r="F32" i="10"/>
  <c r="E32" i="10"/>
  <c r="E41" i="10" s="1"/>
  <c r="D32" i="10"/>
  <c r="D41" i="10" s="1"/>
  <c r="C31" i="10"/>
  <c r="C30" i="10"/>
  <c r="C29" i="10"/>
  <c r="C28" i="10"/>
  <c r="C27" i="10"/>
  <c r="G19" i="10"/>
  <c r="F19" i="10"/>
  <c r="E19" i="10"/>
  <c r="D19" i="10"/>
  <c r="C19" i="10"/>
  <c r="G11" i="10"/>
  <c r="F11" i="10"/>
  <c r="F20" i="10" s="1"/>
  <c r="E11" i="10"/>
  <c r="D11" i="10"/>
  <c r="C11" i="10"/>
  <c r="G65" i="19"/>
  <c r="E64" i="19"/>
  <c r="E62" i="19"/>
  <c r="E59" i="19"/>
  <c r="F59" i="19" s="1"/>
  <c r="E58" i="19"/>
  <c r="F58" i="19" s="1"/>
  <c r="E57" i="19"/>
  <c r="F57" i="19" s="1"/>
  <c r="E54" i="19"/>
  <c r="E53" i="19"/>
  <c r="E52" i="19"/>
  <c r="E49" i="19"/>
  <c r="F49" i="19" s="1"/>
  <c r="E48" i="19"/>
  <c r="F48" i="19" s="1"/>
  <c r="E47" i="19"/>
  <c r="E46" i="19"/>
  <c r="E45" i="19"/>
  <c r="E42" i="19"/>
  <c r="F42" i="19" s="1"/>
  <c r="E41" i="19"/>
  <c r="F41" i="19" s="1"/>
  <c r="E40" i="19"/>
  <c r="F40" i="19" s="1"/>
  <c r="E39" i="19"/>
  <c r="F39" i="19" s="1"/>
  <c r="E38" i="19"/>
  <c r="F38" i="19" s="1"/>
  <c r="E37" i="19"/>
  <c r="F37" i="19" s="1"/>
  <c r="E36" i="19"/>
  <c r="F36" i="19" s="1"/>
  <c r="E35" i="19"/>
  <c r="F35" i="19" s="1"/>
  <c r="E32" i="19"/>
  <c r="F32" i="19" s="1"/>
  <c r="E31" i="19"/>
  <c r="F31" i="19" s="1"/>
  <c r="E30" i="19"/>
  <c r="F30" i="19" s="1"/>
  <c r="E29" i="19"/>
  <c r="F29" i="19" s="1"/>
  <c r="E28" i="19"/>
  <c r="F28" i="19" s="1"/>
  <c r="E27" i="19"/>
  <c r="F27" i="19" s="1"/>
  <c r="L24" i="19"/>
  <c r="K24" i="19"/>
  <c r="J24" i="19"/>
  <c r="I24" i="19"/>
  <c r="H24" i="19"/>
  <c r="F23" i="19"/>
  <c r="G23" i="19" s="1"/>
  <c r="E23" i="19"/>
  <c r="E21" i="19"/>
  <c r="F21" i="19" s="1"/>
  <c r="G21" i="19" s="1"/>
  <c r="E18" i="19"/>
  <c r="F18" i="19" s="1"/>
  <c r="F17" i="19"/>
  <c r="E17" i="19"/>
  <c r="E16" i="19"/>
  <c r="F16" i="19" s="1"/>
  <c r="G19" i="19" s="1"/>
  <c r="E14" i="19"/>
  <c r="F14" i="19" s="1"/>
  <c r="G14" i="19" s="1"/>
  <c r="E12" i="19"/>
  <c r="F12" i="19" s="1"/>
  <c r="G12" i="19" s="1"/>
  <c r="E9" i="19"/>
  <c r="F9" i="19" s="1"/>
  <c r="E8" i="19"/>
  <c r="F8" i="19" s="1"/>
  <c r="E7" i="19"/>
  <c r="F7" i="19" s="1"/>
  <c r="E6" i="19"/>
  <c r="F6" i="19" s="1"/>
  <c r="F45" i="9"/>
  <c r="G44" i="9"/>
  <c r="F44" i="9"/>
  <c r="E44" i="9"/>
  <c r="D44" i="9"/>
  <c r="C43" i="9"/>
  <c r="C42" i="9"/>
  <c r="C41" i="9"/>
  <c r="C40" i="9"/>
  <c r="C39" i="9"/>
  <c r="C38" i="9"/>
  <c r="C37" i="9"/>
  <c r="G35" i="9"/>
  <c r="G45" i="9" s="1"/>
  <c r="F35" i="9"/>
  <c r="E35" i="9"/>
  <c r="D35" i="9"/>
  <c r="D45" i="9" s="1"/>
  <c r="C34" i="9"/>
  <c r="A34" i="9"/>
  <c r="C33" i="9"/>
  <c r="A33" i="9"/>
  <c r="C32" i="9"/>
  <c r="A32" i="9"/>
  <c r="C31" i="9"/>
  <c r="C35" i="9" s="1"/>
  <c r="A31" i="9"/>
  <c r="C29" i="9"/>
  <c r="A29" i="9"/>
  <c r="F22" i="9"/>
  <c r="G21" i="9"/>
  <c r="F21" i="9"/>
  <c r="E21" i="9"/>
  <c r="D21" i="9"/>
  <c r="D22" i="9" s="1"/>
  <c r="C21" i="9"/>
  <c r="G12" i="9"/>
  <c r="F12" i="9"/>
  <c r="E12" i="9"/>
  <c r="E22" i="9" s="1"/>
  <c r="D12" i="9"/>
  <c r="C12" i="9"/>
  <c r="G59" i="18"/>
  <c r="E58" i="18"/>
  <c r="E56" i="18"/>
  <c r="E53" i="18"/>
  <c r="F53" i="18" s="1"/>
  <c r="F52" i="18"/>
  <c r="E52" i="18"/>
  <c r="E49" i="18"/>
  <c r="F49" i="18" s="1"/>
  <c r="F48" i="18"/>
  <c r="E48" i="18"/>
  <c r="E47" i="18"/>
  <c r="F47" i="18" s="1"/>
  <c r="F46" i="18"/>
  <c r="E46" i="18"/>
  <c r="E45" i="18"/>
  <c r="F45" i="18" s="1"/>
  <c r="F44" i="18"/>
  <c r="E44" i="18"/>
  <c r="F41" i="18"/>
  <c r="E40" i="18"/>
  <c r="F40" i="18" s="1"/>
  <c r="E39" i="18"/>
  <c r="F39" i="18" s="1"/>
  <c r="E38" i="18"/>
  <c r="F38" i="18" s="1"/>
  <c r="E37" i="18"/>
  <c r="F37" i="18" s="1"/>
  <c r="E36" i="18"/>
  <c r="F36" i="18" s="1"/>
  <c r="E35" i="18"/>
  <c r="F35" i="18" s="1"/>
  <c r="E32" i="18"/>
  <c r="F32" i="18" s="1"/>
  <c r="E31" i="18"/>
  <c r="F31" i="18" s="1"/>
  <c r="L28" i="18"/>
  <c r="K28" i="18"/>
  <c r="J28" i="18"/>
  <c r="I28" i="18"/>
  <c r="H28" i="18"/>
  <c r="F27" i="18"/>
  <c r="G27" i="18" s="1"/>
  <c r="E27" i="18"/>
  <c r="E24" i="18"/>
  <c r="F24" i="18" s="1"/>
  <c r="E23" i="18"/>
  <c r="F23" i="18" s="1"/>
  <c r="E22" i="18"/>
  <c r="F22" i="18" s="1"/>
  <c r="G25" i="18" s="1"/>
  <c r="E20" i="18"/>
  <c r="F20" i="18" s="1"/>
  <c r="G20" i="18" s="1"/>
  <c r="E18" i="18"/>
  <c r="F18" i="18" s="1"/>
  <c r="G18" i="18" s="1"/>
  <c r="F16" i="18"/>
  <c r="G16" i="18" s="1"/>
  <c r="E16" i="18"/>
  <c r="E13" i="18"/>
  <c r="F13" i="18" s="1"/>
  <c r="E12" i="18"/>
  <c r="F12" i="18" s="1"/>
  <c r="E11" i="18"/>
  <c r="F11" i="18" s="1"/>
  <c r="E10" i="18"/>
  <c r="F10" i="18" s="1"/>
  <c r="E9" i="18"/>
  <c r="F9" i="18" s="1"/>
  <c r="E8" i="18"/>
  <c r="F8" i="18" s="1"/>
  <c r="E7" i="18"/>
  <c r="F7" i="18" s="1"/>
  <c r="E6" i="18"/>
  <c r="F6" i="18" s="1"/>
  <c r="G42" i="8"/>
  <c r="G43" i="8" s="1"/>
  <c r="F42" i="8"/>
  <c r="E42" i="8"/>
  <c r="D42" i="8"/>
  <c r="C42" i="8"/>
  <c r="C43" i="8" s="1"/>
  <c r="G34" i="8"/>
  <c r="F34" i="8"/>
  <c r="E34" i="8"/>
  <c r="E43" i="8" s="1"/>
  <c r="D34" i="8"/>
  <c r="D43" i="8" s="1"/>
  <c r="C34" i="8"/>
  <c r="G20" i="8"/>
  <c r="F20" i="8"/>
  <c r="F21" i="8" s="1"/>
  <c r="E20" i="8"/>
  <c r="D20" i="8"/>
  <c r="C20" i="8"/>
  <c r="G12" i="8"/>
  <c r="G21" i="8" s="1"/>
  <c r="F12" i="8"/>
  <c r="E12" i="8"/>
  <c r="E21" i="8" s="1"/>
  <c r="D12" i="8"/>
  <c r="D21" i="8" s="1"/>
  <c r="C12" i="8"/>
  <c r="C21" i="8" s="1"/>
  <c r="C6" i="8"/>
  <c r="G64" i="17"/>
  <c r="E63" i="17"/>
  <c r="E61" i="17"/>
  <c r="E58" i="17"/>
  <c r="F58" i="17" s="1"/>
  <c r="E57" i="17"/>
  <c r="F57" i="17" s="1"/>
  <c r="E54" i="17"/>
  <c r="F54" i="17" s="1"/>
  <c r="E53" i="17"/>
  <c r="F53" i="17" s="1"/>
  <c r="E52" i="17"/>
  <c r="F52" i="17" s="1"/>
  <c r="E51" i="17"/>
  <c r="F51" i="17" s="1"/>
  <c r="E50" i="17"/>
  <c r="F50" i="17" s="1"/>
  <c r="E49" i="17"/>
  <c r="F49" i="17" s="1"/>
  <c r="E46" i="17"/>
  <c r="F46" i="17" s="1"/>
  <c r="E45" i="17"/>
  <c r="F45" i="17" s="1"/>
  <c r="E44" i="17"/>
  <c r="F44" i="17" s="1"/>
  <c r="F41" i="17"/>
  <c r="F40" i="17"/>
  <c r="E40" i="17"/>
  <c r="E39" i="17"/>
  <c r="F39" i="17" s="1"/>
  <c r="F38" i="17"/>
  <c r="E38" i="17"/>
  <c r="E37" i="17"/>
  <c r="F37" i="17" s="1"/>
  <c r="F36" i="17"/>
  <c r="E36" i="17"/>
  <c r="E35" i="17"/>
  <c r="F35" i="17" s="1"/>
  <c r="F34" i="17"/>
  <c r="E34" i="17"/>
  <c r="E33" i="17"/>
  <c r="F33" i="17" s="1"/>
  <c r="F30" i="17"/>
  <c r="E30" i="17"/>
  <c r="E29" i="17"/>
  <c r="F29" i="17" s="1"/>
  <c r="L26" i="17"/>
  <c r="K26" i="17"/>
  <c r="J26" i="17"/>
  <c r="I26" i="17"/>
  <c r="H26" i="17"/>
  <c r="E25" i="17"/>
  <c r="F25" i="17" s="1"/>
  <c r="G25" i="17" s="1"/>
  <c r="E23" i="17"/>
  <c r="F23" i="17" s="1"/>
  <c r="G23" i="17" s="1"/>
  <c r="E20" i="17"/>
  <c r="F20" i="17" s="1"/>
  <c r="E19" i="17"/>
  <c r="F19" i="17" s="1"/>
  <c r="E18" i="17"/>
  <c r="F18" i="17" s="1"/>
  <c r="F16" i="17"/>
  <c r="G16" i="17" s="1"/>
  <c r="E16" i="17"/>
  <c r="E14" i="17"/>
  <c r="F14" i="17" s="1"/>
  <c r="G14" i="17" s="1"/>
  <c r="E12" i="17"/>
  <c r="F12" i="17" s="1"/>
  <c r="G12" i="17" s="1"/>
  <c r="E9" i="17"/>
  <c r="F9" i="17" s="1"/>
  <c r="E8" i="17"/>
  <c r="F8" i="17" s="1"/>
  <c r="E7" i="17"/>
  <c r="F7" i="17" s="1"/>
  <c r="E6" i="17"/>
  <c r="F6" i="17" s="1"/>
  <c r="G10" i="17" s="1"/>
  <c r="G45" i="7"/>
  <c r="F45" i="7"/>
  <c r="F46" i="7" s="1"/>
  <c r="E45" i="7"/>
  <c r="D45" i="7"/>
  <c r="C44" i="7"/>
  <c r="C43" i="7"/>
  <c r="C42" i="7"/>
  <c r="C41" i="7"/>
  <c r="C40" i="7"/>
  <c r="C39" i="7"/>
  <c r="C45" i="7" s="1"/>
  <c r="C38" i="7"/>
  <c r="G36" i="7"/>
  <c r="F36" i="7"/>
  <c r="E36" i="7"/>
  <c r="E46" i="7" s="1"/>
  <c r="D36" i="7"/>
  <c r="D46" i="7" s="1"/>
  <c r="C36" i="7"/>
  <c r="A35" i="7"/>
  <c r="A34" i="7"/>
  <c r="A30" i="7"/>
  <c r="G22" i="7"/>
  <c r="F22" i="7"/>
  <c r="E22" i="7"/>
  <c r="E23" i="7" s="1"/>
  <c r="D22" i="7"/>
  <c r="C22" i="7"/>
  <c r="G13" i="7"/>
  <c r="G23" i="7" s="1"/>
  <c r="F13" i="7"/>
  <c r="E13" i="7"/>
  <c r="D13" i="7"/>
  <c r="D23" i="7" s="1"/>
  <c r="C13" i="7"/>
  <c r="C23" i="7" s="1"/>
  <c r="E56" i="16"/>
  <c r="E54" i="16"/>
  <c r="E51" i="16"/>
  <c r="F51" i="16" s="1"/>
  <c r="F50" i="16"/>
  <c r="E50" i="16"/>
  <c r="E47" i="16"/>
  <c r="F47" i="16" s="1"/>
  <c r="E46" i="16"/>
  <c r="F46" i="16" s="1"/>
  <c r="E45" i="16"/>
  <c r="F45" i="16" s="1"/>
  <c r="E44" i="16"/>
  <c r="F44" i="16" s="1"/>
  <c r="E43" i="16"/>
  <c r="F43" i="16" s="1"/>
  <c r="F40" i="16"/>
  <c r="E40" i="16"/>
  <c r="E39" i="16"/>
  <c r="F39" i="16" s="1"/>
  <c r="F38" i="16"/>
  <c r="E38" i="16"/>
  <c r="F35" i="16"/>
  <c r="E34" i="16"/>
  <c r="F34" i="16" s="1"/>
  <c r="E33" i="16"/>
  <c r="F33" i="16" s="1"/>
  <c r="E32" i="16"/>
  <c r="F32" i="16" s="1"/>
  <c r="E31" i="16"/>
  <c r="F31" i="16" s="1"/>
  <c r="F30" i="16"/>
  <c r="E30" i="16"/>
  <c r="E29" i="16"/>
  <c r="F29" i="16" s="1"/>
  <c r="F26" i="16"/>
  <c r="E26" i="16"/>
  <c r="E25" i="16"/>
  <c r="F25" i="16" s="1"/>
  <c r="L22" i="16"/>
  <c r="K22" i="16"/>
  <c r="J22" i="16"/>
  <c r="I22" i="16"/>
  <c r="H22" i="16"/>
  <c r="F21" i="16"/>
  <c r="G21" i="16" s="1"/>
  <c r="E21" i="16"/>
  <c r="E18" i="16"/>
  <c r="F18" i="16" s="1"/>
  <c r="E17" i="16"/>
  <c r="F17" i="16" s="1"/>
  <c r="E16" i="16"/>
  <c r="F16" i="16" s="1"/>
  <c r="E14" i="16"/>
  <c r="F14" i="16" s="1"/>
  <c r="G14" i="16" s="1"/>
  <c r="E12" i="16"/>
  <c r="F12" i="16" s="1"/>
  <c r="G12" i="16" s="1"/>
  <c r="E9" i="16"/>
  <c r="F9" i="16" s="1"/>
  <c r="E8" i="16"/>
  <c r="F8" i="16" s="1"/>
  <c r="E7" i="16"/>
  <c r="F7" i="16" s="1"/>
  <c r="E6" i="16"/>
  <c r="F6" i="16" s="1"/>
  <c r="E58" i="15"/>
  <c r="E56" i="15"/>
  <c r="E53" i="15"/>
  <c r="F53" i="15" s="1"/>
  <c r="F52" i="15"/>
  <c r="E52" i="15"/>
  <c r="E49" i="15"/>
  <c r="F49" i="15" s="1"/>
  <c r="F48" i="15"/>
  <c r="E48" i="15"/>
  <c r="E47" i="15"/>
  <c r="F47" i="15" s="1"/>
  <c r="E46" i="15"/>
  <c r="F46" i="15" s="1"/>
  <c r="E45" i="15"/>
  <c r="F45" i="15" s="1"/>
  <c r="E44" i="15"/>
  <c r="F44" i="15" s="1"/>
  <c r="E43" i="15"/>
  <c r="F43" i="15" s="1"/>
  <c r="F40" i="15"/>
  <c r="E39" i="15"/>
  <c r="F39" i="15" s="1"/>
  <c r="E38" i="15"/>
  <c r="F38" i="15" s="1"/>
  <c r="E37" i="15"/>
  <c r="F37" i="15" s="1"/>
  <c r="E36" i="15"/>
  <c r="F36" i="15" s="1"/>
  <c r="E35" i="15"/>
  <c r="F35" i="15" s="1"/>
  <c r="F34" i="15"/>
  <c r="E34" i="15"/>
  <c r="E31" i="15"/>
  <c r="F31" i="15" s="1"/>
  <c r="E30" i="15"/>
  <c r="F30" i="15" s="1"/>
  <c r="E29" i="15"/>
  <c r="F29" i="15" s="1"/>
  <c r="L26" i="15"/>
  <c r="K26" i="15"/>
  <c r="J26" i="15"/>
  <c r="I26" i="15"/>
  <c r="H26" i="15"/>
  <c r="F25" i="15"/>
  <c r="G25" i="15" s="1"/>
  <c r="E25" i="15"/>
  <c r="E23" i="15"/>
  <c r="F23" i="15" s="1"/>
  <c r="G23" i="15" s="1"/>
  <c r="E20" i="15"/>
  <c r="F20" i="15" s="1"/>
  <c r="F19" i="15"/>
  <c r="E19" i="15"/>
  <c r="E18" i="15"/>
  <c r="F18" i="15" s="1"/>
  <c r="G21" i="15" s="1"/>
  <c r="E14" i="15"/>
  <c r="F14" i="15" s="1"/>
  <c r="G15" i="15" s="1"/>
  <c r="E11" i="15"/>
  <c r="F11" i="15" s="1"/>
  <c r="E10" i="15"/>
  <c r="F10" i="15" s="1"/>
  <c r="F9" i="15"/>
  <c r="E9" i="15"/>
  <c r="E8" i="15"/>
  <c r="F8" i="15" s="1"/>
  <c r="F7" i="15"/>
  <c r="E7" i="15"/>
  <c r="E6" i="15"/>
  <c r="F6" i="15" s="1"/>
  <c r="G41" i="5"/>
  <c r="F41" i="5"/>
  <c r="E41" i="5"/>
  <c r="D41" i="5"/>
  <c r="C40" i="5"/>
  <c r="C39" i="5"/>
  <c r="C38" i="5"/>
  <c r="C37" i="5"/>
  <c r="C36" i="5"/>
  <c r="G33" i="5"/>
  <c r="F33" i="5"/>
  <c r="E33" i="5"/>
  <c r="D33" i="5"/>
  <c r="D42" i="5" s="1"/>
  <c r="C32" i="5"/>
  <c r="C31" i="5"/>
  <c r="C30" i="5"/>
  <c r="C29" i="5"/>
  <c r="C28" i="5"/>
  <c r="G20" i="5"/>
  <c r="F20" i="5"/>
  <c r="E20" i="5"/>
  <c r="E21" i="5" s="1"/>
  <c r="D20" i="5"/>
  <c r="C20" i="5"/>
  <c r="G12" i="5"/>
  <c r="F12" i="5"/>
  <c r="F21" i="5" s="1"/>
  <c r="E12" i="5"/>
  <c r="D12" i="5"/>
  <c r="D21" i="5" s="1"/>
  <c r="C12" i="5"/>
  <c r="G41" i="6"/>
  <c r="F41" i="6"/>
  <c r="E41" i="6"/>
  <c r="D41" i="6"/>
  <c r="C40" i="6"/>
  <c r="C39" i="6"/>
  <c r="C38" i="6"/>
  <c r="C37" i="6"/>
  <c r="C36" i="6"/>
  <c r="C35" i="6"/>
  <c r="C34" i="6"/>
  <c r="C41" i="6" s="1"/>
  <c r="G32" i="6"/>
  <c r="G42" i="6" s="1"/>
  <c r="F32" i="6"/>
  <c r="E32" i="6"/>
  <c r="D32" i="6"/>
  <c r="D42" i="6" s="1"/>
  <c r="C31" i="6"/>
  <c r="C30" i="6"/>
  <c r="C29" i="6"/>
  <c r="C28" i="6"/>
  <c r="C27" i="6"/>
  <c r="G20" i="6"/>
  <c r="F20" i="6"/>
  <c r="E20" i="6"/>
  <c r="D20" i="6"/>
  <c r="C20" i="6"/>
  <c r="G11" i="6"/>
  <c r="F11" i="6"/>
  <c r="E11" i="6"/>
  <c r="D11" i="6"/>
  <c r="C11" i="6"/>
  <c r="C21" i="6" s="1"/>
  <c r="G65" i="14"/>
  <c r="E64" i="14"/>
  <c r="E62" i="14"/>
  <c r="E59" i="14"/>
  <c r="F59" i="14" s="1"/>
  <c r="E58" i="14"/>
  <c r="F58" i="14" s="1"/>
  <c r="E55" i="14"/>
  <c r="F55" i="14" s="1"/>
  <c r="E54" i="14"/>
  <c r="F54" i="14" s="1"/>
  <c r="E53" i="14"/>
  <c r="F53" i="14" s="1"/>
  <c r="E50" i="14"/>
  <c r="F50" i="14" s="1"/>
  <c r="E49" i="14"/>
  <c r="F49" i="14" s="1"/>
  <c r="E48" i="14"/>
  <c r="F48" i="14" s="1"/>
  <c r="F45" i="14"/>
  <c r="E44" i="14"/>
  <c r="F44" i="14" s="1"/>
  <c r="E43" i="14"/>
  <c r="F43" i="14" s="1"/>
  <c r="F42" i="14"/>
  <c r="E42" i="14"/>
  <c r="E41" i="14"/>
  <c r="F41" i="14" s="1"/>
  <c r="F40" i="14"/>
  <c r="E40" i="14"/>
  <c r="E39" i="14"/>
  <c r="F39" i="14" s="1"/>
  <c r="E36" i="14"/>
  <c r="F36" i="14" s="1"/>
  <c r="E35" i="14"/>
  <c r="F35" i="14" s="1"/>
  <c r="E34" i="14"/>
  <c r="F34" i="14" s="1"/>
  <c r="E33" i="14"/>
  <c r="F33" i="14" s="1"/>
  <c r="L30" i="14"/>
  <c r="K30" i="14"/>
  <c r="J30" i="14"/>
  <c r="I30" i="14"/>
  <c r="H30" i="14"/>
  <c r="E29" i="14"/>
  <c r="F29" i="14" s="1"/>
  <c r="G29" i="14" s="1"/>
  <c r="E26" i="14"/>
  <c r="F26" i="14" s="1"/>
  <c r="F25" i="14"/>
  <c r="E25" i="14"/>
  <c r="E24" i="14"/>
  <c r="F24" i="14" s="1"/>
  <c r="E21" i="14"/>
  <c r="F21" i="14" s="1"/>
  <c r="G22" i="14" s="1"/>
  <c r="F18" i="14"/>
  <c r="E18" i="14"/>
  <c r="E17" i="14"/>
  <c r="F17" i="14" s="1"/>
  <c r="F16" i="14"/>
  <c r="E16" i="14"/>
  <c r="E15" i="14"/>
  <c r="F15" i="14" s="1"/>
  <c r="E14" i="14"/>
  <c r="F14" i="14" s="1"/>
  <c r="E13" i="14"/>
  <c r="F13" i="14" s="1"/>
  <c r="E12" i="14"/>
  <c r="F12" i="14" s="1"/>
  <c r="F9" i="14"/>
  <c r="E9" i="14"/>
  <c r="E8" i="14"/>
  <c r="F8" i="14" s="1"/>
  <c r="E7" i="14"/>
  <c r="F7" i="14" s="1"/>
  <c r="E6" i="14"/>
  <c r="F6" i="14" s="1"/>
  <c r="F44" i="3"/>
  <c r="G43" i="3"/>
  <c r="F43" i="3"/>
  <c r="E43" i="3"/>
  <c r="D43" i="3"/>
  <c r="C42" i="3"/>
  <c r="C41" i="3"/>
  <c r="C40" i="3"/>
  <c r="C39" i="3"/>
  <c r="C38" i="3"/>
  <c r="C37" i="3"/>
  <c r="C36" i="3"/>
  <c r="C43" i="3" s="1"/>
  <c r="G34" i="3"/>
  <c r="G44" i="3" s="1"/>
  <c r="F34" i="3"/>
  <c r="E34" i="3"/>
  <c r="D34" i="3"/>
  <c r="D44" i="3" s="1"/>
  <c r="C33" i="3"/>
  <c r="C32" i="3"/>
  <c r="C31" i="3"/>
  <c r="C30" i="3"/>
  <c r="C34" i="3" s="1"/>
  <c r="C44" i="3" s="1"/>
  <c r="C29" i="3"/>
  <c r="G21" i="3"/>
  <c r="F21" i="3"/>
  <c r="E21" i="3"/>
  <c r="D21" i="3"/>
  <c r="C21" i="3"/>
  <c r="G12" i="3"/>
  <c r="G22" i="3" s="1"/>
  <c r="F12" i="3"/>
  <c r="E12" i="3"/>
  <c r="E22" i="3" s="1"/>
  <c r="D12" i="3"/>
  <c r="D22" i="3" s="1"/>
  <c r="C12" i="3"/>
  <c r="G71" i="13"/>
  <c r="E70" i="13"/>
  <c r="E68" i="13"/>
  <c r="E65" i="13"/>
  <c r="F65" i="13" s="1"/>
  <c r="E64" i="13"/>
  <c r="F64" i="13" s="1"/>
  <c r="E61" i="13"/>
  <c r="F61" i="13" s="1"/>
  <c r="E60" i="13"/>
  <c r="F60" i="13" s="1"/>
  <c r="F59" i="13"/>
  <c r="E59" i="13"/>
  <c r="E58" i="13"/>
  <c r="F58" i="13" s="1"/>
  <c r="E57" i="13"/>
  <c r="F57" i="13" s="1"/>
  <c r="E56" i="13"/>
  <c r="F56" i="13" s="1"/>
  <c r="E55" i="13"/>
  <c r="F55" i="13" s="1"/>
  <c r="E54" i="13"/>
  <c r="F54" i="13" s="1"/>
  <c r="F51" i="13"/>
  <c r="E51" i="13"/>
  <c r="E50" i="13"/>
  <c r="F50" i="13" s="1"/>
  <c r="E49" i="13"/>
  <c r="F49" i="13" s="1"/>
  <c r="E48" i="13"/>
  <c r="F48" i="13" s="1"/>
  <c r="E47" i="13"/>
  <c r="F47" i="13" s="1"/>
  <c r="E46" i="13"/>
  <c r="F46" i="13" s="1"/>
  <c r="E45" i="13"/>
  <c r="F45" i="13" s="1"/>
  <c r="E44" i="13"/>
  <c r="F44" i="13" s="1"/>
  <c r="F41" i="13"/>
  <c r="E40" i="13"/>
  <c r="F40" i="13" s="1"/>
  <c r="E39" i="13"/>
  <c r="F39" i="13" s="1"/>
  <c r="E38" i="13"/>
  <c r="F38" i="13" s="1"/>
  <c r="E37" i="13"/>
  <c r="F37" i="13" s="1"/>
  <c r="F36" i="13"/>
  <c r="E36" i="13"/>
  <c r="E35" i="13"/>
  <c r="F35" i="13" s="1"/>
  <c r="F34" i="13"/>
  <c r="E34" i="13"/>
  <c r="E31" i="13"/>
  <c r="F31" i="13" s="1"/>
  <c r="E30" i="13"/>
  <c r="F30" i="13" s="1"/>
  <c r="E29" i="13"/>
  <c r="F29" i="13" s="1"/>
  <c r="E28" i="13"/>
  <c r="F28" i="13" s="1"/>
  <c r="E27" i="13"/>
  <c r="F27" i="13" s="1"/>
  <c r="F26" i="13"/>
  <c r="E26" i="13"/>
  <c r="L23" i="13"/>
  <c r="K23" i="13"/>
  <c r="J23" i="13"/>
  <c r="I23" i="13"/>
  <c r="H23" i="13"/>
  <c r="G22" i="13"/>
  <c r="E22" i="13"/>
  <c r="F22" i="13" s="1"/>
  <c r="E20" i="13"/>
  <c r="F20" i="13" s="1"/>
  <c r="G20" i="13" s="1"/>
  <c r="F17" i="13"/>
  <c r="E17" i="13"/>
  <c r="E16" i="13"/>
  <c r="F16" i="13" s="1"/>
  <c r="E15" i="13"/>
  <c r="F15" i="13" s="1"/>
  <c r="G18" i="13" s="1"/>
  <c r="E12" i="13"/>
  <c r="F12" i="13" s="1"/>
  <c r="E11" i="13"/>
  <c r="F11" i="13" s="1"/>
  <c r="E10" i="13"/>
  <c r="F10" i="13" s="1"/>
  <c r="F9" i="13"/>
  <c r="E9" i="13"/>
  <c r="E8" i="13"/>
  <c r="F8" i="13" s="1"/>
  <c r="F7" i="13"/>
  <c r="E7" i="13"/>
  <c r="E6" i="13"/>
  <c r="F6" i="13" s="1"/>
  <c r="G41" i="4"/>
  <c r="G42" i="4" s="1"/>
  <c r="F41" i="4"/>
  <c r="E41" i="4"/>
  <c r="D41" i="4"/>
  <c r="C40" i="4"/>
  <c r="C39" i="4"/>
  <c r="C37" i="4"/>
  <c r="C36" i="4"/>
  <c r="C35" i="4"/>
  <c r="C34" i="4"/>
  <c r="G32" i="4"/>
  <c r="F32" i="4"/>
  <c r="E32" i="4"/>
  <c r="E42" i="4" s="1"/>
  <c r="D32" i="4"/>
  <c r="D42" i="4" s="1"/>
  <c r="C31" i="4"/>
  <c r="C30" i="4"/>
  <c r="C29" i="4"/>
  <c r="C28" i="4"/>
  <c r="G20" i="4"/>
  <c r="F20" i="4"/>
  <c r="E20" i="4"/>
  <c r="E21" i="4" s="1"/>
  <c r="D20" i="4"/>
  <c r="C20" i="4"/>
  <c r="G11" i="4"/>
  <c r="G21" i="4" s="1"/>
  <c r="F11" i="4"/>
  <c r="E11" i="4"/>
  <c r="D11" i="4"/>
  <c r="D21" i="4" s="1"/>
  <c r="C11" i="4"/>
  <c r="C21" i="4" s="1"/>
  <c r="G63" i="12"/>
  <c r="E62" i="12"/>
  <c r="E60" i="12"/>
  <c r="F57" i="12"/>
  <c r="E57" i="12"/>
  <c r="E56" i="12"/>
  <c r="F56" i="12" s="1"/>
  <c r="E53" i="12"/>
  <c r="F53" i="12" s="1"/>
  <c r="E52" i="12"/>
  <c r="F52" i="12" s="1"/>
  <c r="E51" i="12"/>
  <c r="F51" i="12" s="1"/>
  <c r="E50" i="12"/>
  <c r="F50" i="12" s="1"/>
  <c r="E49" i="12"/>
  <c r="F49" i="12" s="1"/>
  <c r="E48" i="12"/>
  <c r="F48" i="12" s="1"/>
  <c r="E47" i="12"/>
  <c r="F47" i="12" s="1"/>
  <c r="E46" i="12"/>
  <c r="F46" i="12" s="1"/>
  <c r="F45" i="12"/>
  <c r="E45" i="12"/>
  <c r="E44" i="12"/>
  <c r="F44" i="12" s="1"/>
  <c r="E41" i="12"/>
  <c r="F41" i="12" s="1"/>
  <c r="E40" i="12"/>
  <c r="F40" i="12" s="1"/>
  <c r="E39" i="12"/>
  <c r="F39" i="12" s="1"/>
  <c r="F36" i="12"/>
  <c r="E35" i="12"/>
  <c r="F35" i="12" s="1"/>
  <c r="F34" i="12"/>
  <c r="E34" i="12"/>
  <c r="E33" i="12"/>
  <c r="F33" i="12" s="1"/>
  <c r="F32" i="12"/>
  <c r="E32" i="12"/>
  <c r="E31" i="12"/>
  <c r="F31" i="12" s="1"/>
  <c r="E30" i="12"/>
  <c r="F30" i="12" s="1"/>
  <c r="E29" i="12"/>
  <c r="F29" i="12" s="1"/>
  <c r="E28" i="12"/>
  <c r="F28" i="12" s="1"/>
  <c r="E25" i="12"/>
  <c r="F25" i="12" s="1"/>
  <c r="F24" i="12"/>
  <c r="E24" i="12"/>
  <c r="L21" i="12"/>
  <c r="K21" i="12"/>
  <c r="J21" i="12"/>
  <c r="I21" i="12"/>
  <c r="H21" i="12"/>
  <c r="E20" i="12"/>
  <c r="F20" i="12" s="1"/>
  <c r="G20" i="12" s="1"/>
  <c r="F17" i="12"/>
  <c r="E17" i="12"/>
  <c r="E16" i="12"/>
  <c r="F16" i="12" s="1"/>
  <c r="F15" i="12"/>
  <c r="G18" i="12" s="1"/>
  <c r="E15" i="12"/>
  <c r="E13" i="12"/>
  <c r="F13" i="12" s="1"/>
  <c r="G13" i="12" s="1"/>
  <c r="E11" i="12"/>
  <c r="F11" i="12" s="1"/>
  <c r="G11" i="12" s="1"/>
  <c r="E8" i="12"/>
  <c r="F8" i="12" s="1"/>
  <c r="E7" i="12"/>
  <c r="F7" i="12" s="1"/>
  <c r="E6" i="12"/>
  <c r="F6" i="12" s="1"/>
  <c r="G43" i="2"/>
  <c r="F43" i="2"/>
  <c r="E43" i="2"/>
  <c r="D43" i="2"/>
  <c r="C42" i="2"/>
  <c r="C41" i="2"/>
  <c r="C40" i="2"/>
  <c r="C39" i="2"/>
  <c r="C38" i="2"/>
  <c r="C37" i="2"/>
  <c r="C36" i="2"/>
  <c r="G34" i="2"/>
  <c r="F34" i="2"/>
  <c r="F44" i="2" s="1"/>
  <c r="E34" i="2"/>
  <c r="E44" i="2" s="1"/>
  <c r="D34" i="2"/>
  <c r="C33" i="2"/>
  <c r="C32" i="2"/>
  <c r="C31" i="2"/>
  <c r="C30" i="2"/>
  <c r="C29" i="2"/>
  <c r="G21" i="2"/>
  <c r="F21" i="2"/>
  <c r="E21" i="2"/>
  <c r="D21" i="2"/>
  <c r="C21" i="2"/>
  <c r="G12" i="2"/>
  <c r="F12" i="2"/>
  <c r="F22" i="2" s="1"/>
  <c r="E12" i="2"/>
  <c r="E22" i="2" s="1"/>
  <c r="D12" i="2"/>
  <c r="C12" i="2"/>
  <c r="G66" i="11"/>
  <c r="E65" i="11"/>
  <c r="E63" i="11"/>
  <c r="E60" i="11"/>
  <c r="F60" i="11" s="1"/>
  <c r="E59" i="11"/>
  <c r="F59" i="11" s="1"/>
  <c r="E56" i="11"/>
  <c r="F56" i="11" s="1"/>
  <c r="E55" i="11"/>
  <c r="F55" i="11" s="1"/>
  <c r="F54" i="11"/>
  <c r="E54" i="11"/>
  <c r="E53" i="11"/>
  <c r="F53" i="11" s="1"/>
  <c r="F52" i="11"/>
  <c r="E52" i="11"/>
  <c r="E49" i="11"/>
  <c r="F49" i="11" s="1"/>
  <c r="E48" i="11"/>
  <c r="F48" i="11" s="1"/>
  <c r="E47" i="11"/>
  <c r="F47" i="11" s="1"/>
  <c r="F44" i="11"/>
  <c r="E43" i="11"/>
  <c r="F43" i="11" s="1"/>
  <c r="E42" i="11"/>
  <c r="F42" i="11" s="1"/>
  <c r="E41" i="11"/>
  <c r="F41" i="11" s="1"/>
  <c r="E40" i="11"/>
  <c r="F40" i="11" s="1"/>
  <c r="E39" i="11"/>
  <c r="F39" i="11" s="1"/>
  <c r="F38" i="11"/>
  <c r="E38" i="11"/>
  <c r="E37" i="11"/>
  <c r="F37" i="11" s="1"/>
  <c r="E36" i="11"/>
  <c r="F36" i="11" s="1"/>
  <c r="E35" i="11"/>
  <c r="F35" i="11" s="1"/>
  <c r="E32" i="11"/>
  <c r="F32" i="11" s="1"/>
  <c r="E31" i="11"/>
  <c r="F31" i="11" s="1"/>
  <c r="E30" i="11"/>
  <c r="F30" i="11" s="1"/>
  <c r="E29" i="11"/>
  <c r="F29" i="11" s="1"/>
  <c r="E28" i="11"/>
  <c r="F28" i="11" s="1"/>
  <c r="E27" i="11"/>
  <c r="F27" i="11" s="1"/>
  <c r="L24" i="11"/>
  <c r="K24" i="11"/>
  <c r="J24" i="11"/>
  <c r="I24" i="11"/>
  <c r="H24" i="11"/>
  <c r="E23" i="11"/>
  <c r="F23" i="11" s="1"/>
  <c r="G23" i="11" s="1"/>
  <c r="E21" i="11"/>
  <c r="F21" i="11" s="1"/>
  <c r="G21" i="11" s="1"/>
  <c r="F18" i="11"/>
  <c r="E18" i="11"/>
  <c r="E17" i="11"/>
  <c r="F17" i="11" s="1"/>
  <c r="E16" i="11"/>
  <c r="F16" i="11" s="1"/>
  <c r="G19" i="11" s="1"/>
  <c r="E14" i="11"/>
  <c r="F14" i="11" s="1"/>
  <c r="G14" i="11" s="1"/>
  <c r="E12" i="11"/>
  <c r="F12" i="11" s="1"/>
  <c r="G12" i="11" s="1"/>
  <c r="E9" i="11"/>
  <c r="F9" i="11" s="1"/>
  <c r="F8" i="11"/>
  <c r="E8" i="11"/>
  <c r="E7" i="11"/>
  <c r="F7" i="11" s="1"/>
  <c r="E6" i="11"/>
  <c r="F6" i="11" s="1"/>
  <c r="G45" i="1"/>
  <c r="F45" i="1"/>
  <c r="E45" i="1"/>
  <c r="D45" i="1"/>
  <c r="D46" i="1" s="1"/>
  <c r="C44" i="1"/>
  <c r="C43" i="1"/>
  <c r="C42" i="1"/>
  <c r="C41" i="1"/>
  <c r="C40" i="1"/>
  <c r="C39" i="1"/>
  <c r="C38" i="1"/>
  <c r="G36" i="1"/>
  <c r="G46" i="1" s="1"/>
  <c r="F36" i="1"/>
  <c r="E36" i="1"/>
  <c r="D36" i="1"/>
  <c r="C36" i="1"/>
  <c r="G22" i="1"/>
  <c r="F22" i="1"/>
  <c r="E22" i="1"/>
  <c r="D22" i="1"/>
  <c r="C22" i="1"/>
  <c r="G13" i="1"/>
  <c r="G23" i="1" s="1"/>
  <c r="F13" i="1"/>
  <c r="F23" i="1" s="1"/>
  <c r="E13" i="1"/>
  <c r="D13" i="1"/>
  <c r="C12" i="1"/>
  <c r="C11" i="1"/>
  <c r="A11" i="1"/>
  <c r="C10" i="1"/>
  <c r="C9" i="1"/>
  <c r="C8" i="1"/>
  <c r="C7" i="1"/>
  <c r="G44" i="2" l="1"/>
  <c r="E23" i="1"/>
  <c r="E46" i="1"/>
  <c r="C45" i="1"/>
  <c r="D22" i="2"/>
  <c r="C34" i="2"/>
  <c r="C44" i="2" s="1"/>
  <c r="D44" i="2"/>
  <c r="C43" i="2"/>
  <c r="E21" i="6"/>
  <c r="D21" i="6"/>
  <c r="F42" i="5"/>
  <c r="E42" i="5"/>
  <c r="G46" i="7"/>
  <c r="F43" i="8"/>
  <c r="G22" i="9"/>
  <c r="C32" i="4"/>
  <c r="C41" i="4"/>
  <c r="F22" i="3"/>
  <c r="F21" i="6"/>
  <c r="C32" i="6"/>
  <c r="C42" i="6" s="1"/>
  <c r="C33" i="5"/>
  <c r="G42" i="5"/>
  <c r="G10" i="16"/>
  <c r="F23" i="7"/>
  <c r="D20" i="10"/>
  <c r="F41" i="10"/>
  <c r="G19" i="14"/>
  <c r="G41" i="15"/>
  <c r="G10" i="11"/>
  <c r="F42" i="4"/>
  <c r="E44" i="3"/>
  <c r="G21" i="6"/>
  <c r="G36" i="16"/>
  <c r="G57" i="16" s="1"/>
  <c r="G21" i="17"/>
  <c r="G26" i="17" s="1"/>
  <c r="E45" i="9"/>
  <c r="C44" i="9"/>
  <c r="G10" i="19"/>
  <c r="G24" i="19" s="1"/>
  <c r="E20" i="10"/>
  <c r="C40" i="10"/>
  <c r="C42" i="4"/>
  <c r="G24" i="11"/>
  <c r="G9" i="12"/>
  <c r="G21" i="12" s="1"/>
  <c r="G12" i="15"/>
  <c r="G26" i="15" s="1"/>
  <c r="F46" i="1"/>
  <c r="F42" i="10" s="1"/>
  <c r="E42" i="6"/>
  <c r="E42" i="10" s="1"/>
  <c r="G32" i="15"/>
  <c r="G59" i="15" s="1"/>
  <c r="C41" i="10"/>
  <c r="G13" i="13"/>
  <c r="G23" i="13" s="1"/>
  <c r="D23" i="1"/>
  <c r="C46" i="1"/>
  <c r="G42" i="10"/>
  <c r="D42" i="10"/>
  <c r="C22" i="2"/>
  <c r="G22" i="2"/>
  <c r="F21" i="4"/>
  <c r="C21" i="5"/>
  <c r="G21" i="5"/>
  <c r="G19" i="16"/>
  <c r="G22" i="16" s="1"/>
  <c r="G14" i="18"/>
  <c r="G28" i="18" s="1"/>
  <c r="C13" i="1"/>
  <c r="C23" i="1" s="1"/>
  <c r="G10" i="14"/>
  <c r="G27" i="14"/>
  <c r="C46" i="7"/>
  <c r="F53" i="19"/>
  <c r="F46" i="19"/>
  <c r="F53" i="20"/>
  <c r="F48" i="20"/>
  <c r="F45" i="19"/>
  <c r="F52" i="19"/>
  <c r="F42" i="6"/>
  <c r="C41" i="5"/>
  <c r="C42" i="5" s="1"/>
  <c r="C45" i="9"/>
  <c r="F47" i="19"/>
  <c r="F54" i="19"/>
  <c r="C20" i="10"/>
  <c r="G20" i="10"/>
  <c r="C32" i="10"/>
  <c r="G10" i="20"/>
  <c r="G31" i="20" s="1"/>
  <c r="F49" i="20"/>
  <c r="F54" i="20"/>
  <c r="E21" i="25"/>
  <c r="G23" i="31"/>
  <c r="G22" i="39" s="1"/>
  <c r="E23" i="31"/>
  <c r="E22" i="39" s="1"/>
  <c r="E21" i="27"/>
  <c r="G24" i="21"/>
  <c r="G23" i="29"/>
  <c r="I23" i="31"/>
  <c r="I22" i="39" s="1"/>
  <c r="G21" i="27"/>
  <c r="I21" i="27"/>
  <c r="K21" i="27"/>
  <c r="G21" i="25"/>
  <c r="I21" i="25"/>
  <c r="K21" i="25"/>
  <c r="G23" i="23"/>
  <c r="I24" i="21"/>
  <c r="I23" i="29"/>
  <c r="J23" i="29"/>
  <c r="E23" i="29"/>
  <c r="K23" i="31"/>
  <c r="K22" i="39" s="1"/>
  <c r="I23" i="23"/>
  <c r="K23" i="23"/>
  <c r="E23" i="23"/>
  <c r="K24" i="21"/>
  <c r="E24" i="21"/>
  <c r="G30" i="14" l="1"/>
</calcChain>
</file>

<file path=xl/sharedStrings.xml><?xml version="1.0" encoding="utf-8"?>
<sst xmlns="http://schemas.openxmlformats.org/spreadsheetml/2006/main" count="2406" uniqueCount="333">
  <si>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</si>
  <si>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</si>
  <si>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</si>
  <si>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</si>
  <si>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</si>
  <si>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</si>
  <si>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</si>
  <si>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</si>
  <si>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</si>
  <si>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</si>
  <si>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</si>
  <si>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</si>
  <si>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</si>
  <si>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</si>
  <si>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</si>
  <si>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</si>
  <si>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</si>
  <si>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</si>
  <si>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</si>
  <si>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</si>
  <si>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</si>
  <si>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</si>
  <si>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</si>
  <si>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</si>
  <si>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</si>
  <si>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</si>
  <si>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</si>
  <si>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</si>
  <si>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</si>
  <si>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</si>
  <si>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</si>
  <si>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</si>
  <si>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</si>
  <si>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</si>
  <si>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</si>
  <si>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</si>
  <si>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</si>
  <si>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</si>
  <si>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</si>
  <si>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</si>
  <si>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</si>
  <si>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</si>
  <si>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</si>
  <si>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</si>
  <si>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</si>
  <si>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</si>
  <si>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</si>
  <si>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</si>
  <si>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</si>
  <si>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</si>
  <si>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</si>
  <si>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</si>
  <si>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</si>
  <si>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</si>
  <si>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</si>
  <si>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</si>
  <si>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</si>
  <si>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</si>
  <si>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</si>
  <si>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</si>
  <si>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</si>
  <si>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</si>
  <si>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</si>
  <si>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</si>
  <si>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</si>
  <si>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</si>
  <si>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</si>
  <si>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</si>
  <si>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</si>
  <si>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</si>
  <si>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</si>
  <si>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</si>
  <si>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</si>
  <si>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</si>
  <si>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</si>
  <si>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</si>
  <si>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</si>
  <si>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</si>
  <si>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</si>
  <si>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</si>
  <si>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</si>
  <si>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</si>
  <si>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</si>
  <si>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</si>
  <si>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</si>
  <si>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</si>
  <si>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</si>
  <si>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</si>
  <si>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</si>
  <si>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</si>
  <si>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</si>
  <si>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</si>
  <si>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</si>
  <si>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</si>
  <si>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</si>
  <si>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</si>
  <si>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</si>
  <si>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</si>
  <si>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</si>
  <si>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</si>
  <si>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</si>
  <si>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</si>
  <si>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</si>
  <si>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</si>
  <si>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</si>
  <si>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</si>
  <si>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</si>
  <si>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</si>
  <si>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</si>
  <si>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</si>
  <si>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</si>
  <si>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</si>
  <si>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</si>
  <si>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</si>
  <si>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</si>
  <si>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</si>
  <si>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</si>
  <si>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</si>
  <si>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</si>
  <si>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</si>
  <si>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</si>
  <si>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</si>
  <si>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</si>
  <si>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</si>
  <si>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</si>
  <si>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</si>
  <si>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</si>
  <si>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</si>
  <si>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</si>
  <si>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</si>
  <si>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</si>
  <si>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</si>
  <si>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</si>
  <si>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</si>
  <si>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</si>
  <si>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</si>
  <si>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</si>
  <si>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</si>
  <si>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</si>
  <si>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</si>
  <si>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</si>
  <si>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</si>
  <si>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</si>
  <si>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</si>
  <si>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</si>
  <si>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</si>
  <si>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</si>
  <si>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</si>
  <si>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</si>
  <si>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</si>
  <si>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</si>
  <si>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</si>
  <si>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</si>
  <si>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</si>
  <si>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</si>
  <si>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</si>
  <si>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</si>
  <si>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</si>
  <si>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</si>
  <si>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</si>
  <si>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</si>
  <si>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</si>
  <si>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</si>
  <si>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</si>
  <si>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</si>
  <si>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</si>
  <si>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</si>
  <si>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</si>
  <si>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</si>
  <si>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</si>
  <si>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</si>
  <si>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</si>
  <si>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</si>
  <si>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</si>
  <si>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</si>
  <si>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</si>
  <si>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</si>
  <si>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</si>
  <si>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</si>
  <si>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</si>
  <si>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</si>
  <si>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</si>
  <si>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</si>
  <si>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</si>
  <si>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</si>
  <si>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</si>
  <si>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</si>
  <si>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</si>
  <si>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</si>
  <si>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</si>
  <si>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</si>
  <si>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</si>
  <si>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</si>
  <si>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</si>
  <si>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</si>
  <si>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</si>
  <si>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</si>
  <si>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</si>
  <si>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</si>
  <si>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</si>
  <si>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</si>
  <si>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</si>
  <si>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</si>
  <si>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</si>
  <si>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</si>
  <si>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</si>
  <si>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</si>
  <si>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</si>
  <si>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</si>
  <si>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</si>
  <si>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</si>
  <si>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</si>
  <si>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</si>
  <si>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</si>
  <si>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</si>
  <si>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</si>
  <si>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</si>
  <si>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</si>
  <si>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</si>
  <si>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</si>
  <si>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</si>
  <si>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</si>
  <si>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</si>
  <si>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</si>
  <si>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</si>
  <si>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</si>
  <si>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</si>
  <si>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</si>
  <si>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</si>
  <si>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</si>
  <si>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</si>
  <si>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</si>
  <si>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</si>
  <si>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</si>
  <si>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</si>
  <si>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</si>
  <si>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</si>
  <si>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</si>
  <si>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</si>
  <si>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</si>
  <si>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</si>
  <si>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</si>
  <si>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</si>
  <si>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</si>
  <si>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</si>
  <si>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</si>
  <si>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</si>
  <si>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</si>
  <si>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</si>
  <si>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</si>
  <si>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</si>
  <si>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</si>
  <si>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</si>
  <si>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</si>
  <si>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</si>
  <si>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</si>
  <si>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</si>
  <si>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</si>
  <si>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</si>
  <si>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</si>
  <si>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</si>
  <si>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</si>
  <si>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</si>
  <si>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</si>
  <si>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</si>
  <si>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</si>
  <si>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</si>
  <si>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</si>
  <si>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</si>
  <si>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</si>
  <si>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</si>
  <si>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</si>
  <si>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</si>
  <si>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</si>
  <si>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</si>
  <si>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</si>
  <si>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</si>
  <si>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</si>
  <si>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</si>
  <si>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</si>
  <si>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</si>
  <si>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</si>
  <si>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</si>
  <si>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</si>
  <si>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</si>
  <si>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Какао с молоком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</si>
  <si>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</si>
  <si>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</si>
  <si>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</si>
  <si>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</si>
  <si>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</si>
  <si>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</si>
  <si>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</si>
  <si>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Завтрак</t>
  </si>
  <si>
    <t>Салат из квашенной капусты</t>
  </si>
  <si>
    <t>7-11 лет</t>
  </si>
  <si>
    <t>12-18 лет</t>
  </si>
  <si>
    <t>Чай каркаде</t>
  </si>
  <si>
    <t>Овощи по сезону (огурец свежий, помидор свежий, огурец соленый, помидор соленый)</t>
  </si>
  <si>
    <t>Котлеты рыбные в томатном соусе</t>
  </si>
  <si>
    <t>Чай черный байховый с сахаром</t>
  </si>
  <si>
    <t xml:space="preserve">День 1 Неделя 1 </t>
  </si>
  <si>
    <t>Птица, в соусе с томатом</t>
  </si>
  <si>
    <t xml:space="preserve">День 2 Неделя 1 </t>
  </si>
  <si>
    <t>Гуляш</t>
  </si>
  <si>
    <t>Компот из ягод (смородина)</t>
  </si>
  <si>
    <t xml:space="preserve">День 3 Неделя 1 </t>
  </si>
  <si>
    <t xml:space="preserve">День 4 Неделя 1 </t>
  </si>
  <si>
    <t>Компот из свежих плодов</t>
  </si>
  <si>
    <t>Суп вермишелевый на мясном бульоне</t>
  </si>
  <si>
    <t>Пельмени на бульоне</t>
  </si>
  <si>
    <t xml:space="preserve">День 5 Неделя 1 </t>
  </si>
  <si>
    <t xml:space="preserve">День 6 Неделя 1 </t>
  </si>
  <si>
    <t xml:space="preserve">День 7 Неделя 1 </t>
  </si>
  <si>
    <t xml:space="preserve">День 8 Неделя 1 </t>
  </si>
  <si>
    <t xml:space="preserve">День 9 Неделя 1 </t>
  </si>
  <si>
    <t xml:space="preserve">День 10 Неделя 1 </t>
  </si>
  <si>
    <t>Тефтели мясные паровые</t>
  </si>
  <si>
    <t>Суп картофельный с рисовой крупой</t>
  </si>
  <si>
    <t>Биточки паровые</t>
  </si>
  <si>
    <t>Пюре из бобовых с маслом</t>
  </si>
  <si>
    <t>Морковь по-корейски</t>
  </si>
  <si>
    <t>Щи по-уральски</t>
  </si>
  <si>
    <t>Салат из свеклы с зеленым горошком</t>
  </si>
  <si>
    <t>Меню на 2024 год                                                                                                                     Питание для учащихся с ОВЗ</t>
  </si>
  <si>
    <t>Каша из пшена и риса молочная "Дружба"</t>
  </si>
  <si>
    <t>Фрукты (Яблоко)</t>
  </si>
  <si>
    <t>Запеканка творожно-манная со сгущеным молоком</t>
  </si>
  <si>
    <t>Булочка "Веснушка"</t>
  </si>
  <si>
    <t>Суп крестьянский с перловой крупой</t>
  </si>
  <si>
    <t xml:space="preserve">Фрукты (Апельсин) </t>
  </si>
  <si>
    <t>Омлет натуральный</t>
  </si>
  <si>
    <t>Суп крестьянский с пшеном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</si>
</sst>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414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2" fontId="19" fillId="0" borderId="2" xfId="0" applyNumberFormat="1" applyFont="1" applyFill="1" applyBorder="1" applyAlignment="1">
      <alignment horizontal="center"/>
    </xf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0" fillId="0" borderId="0" xfId="0"/>
    <xf numFmtId="0" fontId="8" fillId="0" borderId="0" xfId="0" applyFont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0" fontId="36" fillId="3" borderId="2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0" fontId="20" fillId="3" borderId="5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1" fontId="19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2" fontId="20" fillId="0" borderId="2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2" fontId="22" fillId="2" borderId="0" xfId="0" applyNumberFormat="1" applyFont="1" applyFill="1"/>
    <xf numFmtId="2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36" fillId="0" borderId="2" xfId="0" applyNumberFormat="1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vertical="center" wrapText="1"/>
    </xf>
    <xf numFmtId="2" fontId="20" fillId="0" borderId="4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2" fontId="16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 x14ac:dyDescent="0.3">
      <c r="A2" s="333" t="s">
        <v>43</v>
      </c>
      <c r="B2" s="333"/>
      <c r="C2" s="333"/>
      <c r="D2" s="333"/>
      <c r="E2" s="333"/>
      <c r="F2" s="333"/>
      <c r="G2" s="333"/>
      <c r="H2" s="333"/>
      <c r="I2" s="333"/>
    </row>
    <row r="3" spans="1:12" ht="25.5" customHeight="1" x14ac:dyDescent="0.3">
      <c r="A3" s="216"/>
      <c r="B3" s="213"/>
      <c r="C3" s="338" t="s">
        <v>0</v>
      </c>
      <c r="D3" s="338"/>
      <c r="E3" s="338"/>
      <c r="F3" s="338"/>
      <c r="G3" s="338"/>
      <c r="H3" s="129"/>
      <c r="I3" s="129"/>
    </row>
    <row r="4" spans="1:12" s="153" customFormat="1" x14ac:dyDescent="0.25">
      <c r="A4" s="334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2" s="153" customFormat="1" ht="7.5" customHeight="1" x14ac:dyDescent="0.25">
      <c r="A5" s="334"/>
      <c r="B5" s="335"/>
      <c r="C5" s="335"/>
      <c r="D5" s="336"/>
      <c r="E5" s="336"/>
      <c r="F5" s="337"/>
      <c r="G5" s="336"/>
      <c r="H5" s="337"/>
      <c r="I5" s="337"/>
    </row>
    <row r="6" spans="1:12" s="153" customFormat="1" x14ac:dyDescent="0.25">
      <c r="A6" s="334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2" s="136" customFormat="1" ht="39.75" customHeight="1" x14ac:dyDescent="0.3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 x14ac:dyDescent="0.3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 x14ac:dyDescent="0.3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 x14ac:dyDescent="0.3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 x14ac:dyDescent="0.3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 x14ac:dyDescent="0.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 x14ac:dyDescent="0.3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 x14ac:dyDescent="0.3">
      <c r="A14" s="339" t="s">
        <v>19</v>
      </c>
      <c r="B14" s="339"/>
      <c r="C14" s="339"/>
      <c r="D14" s="339"/>
      <c r="E14" s="339"/>
      <c r="F14" s="339"/>
      <c r="G14" s="339"/>
      <c r="H14" s="339"/>
      <c r="I14" s="339"/>
    </row>
    <row r="15" spans="1:12" s="153" customFormat="1" ht="31.5" customHeight="1" x14ac:dyDescent="0.3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 x14ac:dyDescent="0.35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 x14ac:dyDescent="0.35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 x14ac:dyDescent="0.3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 x14ac:dyDescent="0.3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 x14ac:dyDescent="0.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 x14ac:dyDescent="0.3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 x14ac:dyDescent="0.3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 x14ac:dyDescent="0.3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 x14ac:dyDescent="0.3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 x14ac:dyDescent="0.3">
      <c r="A25" s="333" t="s">
        <v>44</v>
      </c>
      <c r="B25" s="333"/>
      <c r="C25" s="333"/>
      <c r="D25" s="333"/>
      <c r="E25" s="333"/>
      <c r="F25" s="333"/>
      <c r="G25" s="333"/>
      <c r="H25" s="333"/>
      <c r="I25" s="333"/>
    </row>
    <row r="26" spans="1:9" x14ac:dyDescent="0.3">
      <c r="A26" s="216"/>
      <c r="B26" s="213"/>
      <c r="C26" s="338" t="s">
        <v>0</v>
      </c>
      <c r="D26" s="338"/>
      <c r="E26" s="338"/>
      <c r="F26" s="338"/>
      <c r="G26" s="338"/>
      <c r="H26" s="129"/>
      <c r="I26" s="129"/>
    </row>
    <row r="27" spans="1:9" s="153" customFormat="1" x14ac:dyDescent="0.25">
      <c r="A27" s="334" t="s">
        <v>1</v>
      </c>
      <c r="B27" s="335" t="s">
        <v>2</v>
      </c>
      <c r="C27" s="335" t="s">
        <v>3</v>
      </c>
      <c r="D27" s="336" t="s">
        <v>4</v>
      </c>
      <c r="E27" s="336" t="s">
        <v>5</v>
      </c>
      <c r="F27" s="337" t="s">
        <v>6</v>
      </c>
      <c r="G27" s="336" t="s">
        <v>7</v>
      </c>
      <c r="H27" s="337" t="s">
        <v>8</v>
      </c>
      <c r="I27" s="337" t="s">
        <v>9</v>
      </c>
    </row>
    <row r="28" spans="1:9" s="153" customFormat="1" x14ac:dyDescent="0.25">
      <c r="A28" s="334"/>
      <c r="B28" s="335"/>
      <c r="C28" s="335"/>
      <c r="D28" s="336"/>
      <c r="E28" s="336"/>
      <c r="F28" s="337"/>
      <c r="G28" s="336"/>
      <c r="H28" s="337"/>
      <c r="I28" s="337"/>
    </row>
    <row r="29" spans="1:9" s="153" customFormat="1" x14ac:dyDescent="0.25">
      <c r="A29" s="334"/>
      <c r="B29" s="201" t="s">
        <v>10</v>
      </c>
      <c r="C29" s="335"/>
      <c r="D29" s="199" t="s">
        <v>10</v>
      </c>
      <c r="E29" s="199" t="s">
        <v>10</v>
      </c>
      <c r="F29" s="204" t="s">
        <v>10</v>
      </c>
      <c r="G29" s="199" t="s">
        <v>11</v>
      </c>
      <c r="H29" s="337"/>
      <c r="I29" s="337"/>
    </row>
    <row r="30" spans="1:9" ht="38.25" x14ac:dyDescent="0.3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 x14ac:dyDescent="0.3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 x14ac:dyDescent="0.3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 x14ac:dyDescent="0.3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 x14ac:dyDescent="0.3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 x14ac:dyDescent="0.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 x14ac:dyDescent="0.3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 x14ac:dyDescent="0.3">
      <c r="A37" s="339" t="s">
        <v>19</v>
      </c>
      <c r="B37" s="339"/>
      <c r="C37" s="339"/>
      <c r="D37" s="339"/>
      <c r="E37" s="339"/>
      <c r="F37" s="339"/>
      <c r="G37" s="339"/>
      <c r="H37" s="339"/>
      <c r="I37" s="339"/>
    </row>
    <row r="38" spans="1:12" ht="33" x14ac:dyDescent="0.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 x14ac:dyDescent="0.35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 x14ac:dyDescent="0.35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 x14ac:dyDescent="0.3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 x14ac:dyDescent="0.3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 x14ac:dyDescent="0.3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 x14ac:dyDescent="0.3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 x14ac:dyDescent="0.3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 x14ac:dyDescent="0.3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 x14ac:dyDescent="0.3">
      <c r="A2" s="373" t="s">
        <v>89</v>
      </c>
      <c r="B2" s="373"/>
      <c r="C2" s="373"/>
      <c r="D2" s="373"/>
      <c r="E2" s="373"/>
      <c r="F2" s="373"/>
      <c r="G2" s="373"/>
      <c r="H2" s="373"/>
      <c r="I2" s="373"/>
    </row>
    <row r="3" spans="1:13" ht="25.5" customHeight="1" x14ac:dyDescent="0.3">
      <c r="A3" s="126"/>
      <c r="B3" s="213"/>
      <c r="C3" s="338" t="s">
        <v>0</v>
      </c>
      <c r="D3" s="338"/>
      <c r="E3" s="338"/>
      <c r="F3" s="338"/>
      <c r="G3" s="338"/>
      <c r="H3" s="129"/>
      <c r="I3" s="129"/>
    </row>
    <row r="4" spans="1:13" x14ac:dyDescent="0.3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3" ht="9.75" customHeight="1" x14ac:dyDescent="0.3">
      <c r="A5" s="336"/>
      <c r="B5" s="335"/>
      <c r="C5" s="335"/>
      <c r="D5" s="336"/>
      <c r="E5" s="336"/>
      <c r="F5" s="337"/>
      <c r="G5" s="336"/>
      <c r="H5" s="337"/>
      <c r="I5" s="337"/>
    </row>
    <row r="6" spans="1:13" x14ac:dyDescent="0.3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3" s="136" customFormat="1" ht="27" customHeight="1" x14ac:dyDescent="0.25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 x14ac:dyDescent="0.25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 x14ac:dyDescent="0.3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 x14ac:dyDescent="0.25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 x14ac:dyDescent="0.3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 x14ac:dyDescent="0.3">
      <c r="A13" s="374" t="s">
        <v>19</v>
      </c>
      <c r="B13" s="339"/>
      <c r="C13" s="339"/>
      <c r="D13" s="339"/>
      <c r="E13" s="339"/>
      <c r="F13" s="339"/>
      <c r="G13" s="339"/>
      <c r="H13" s="339"/>
      <c r="I13" s="375"/>
    </row>
    <row r="14" spans="1:13" s="153" customFormat="1" ht="55.5" customHeight="1" x14ac:dyDescent="0.25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 x14ac:dyDescent="0.3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 x14ac:dyDescent="0.3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 x14ac:dyDescent="0.3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 x14ac:dyDescent="0.3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 x14ac:dyDescent="0.3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 x14ac:dyDescent="0.3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 x14ac:dyDescent="0.3">
      <c r="A23" s="373" t="s">
        <v>102</v>
      </c>
      <c r="B23" s="373"/>
      <c r="C23" s="373"/>
      <c r="D23" s="373"/>
      <c r="E23" s="373"/>
      <c r="F23" s="373"/>
      <c r="G23" s="373"/>
      <c r="H23" s="373"/>
      <c r="I23" s="373"/>
    </row>
    <row r="24" spans="1:13" x14ac:dyDescent="0.3">
      <c r="A24" s="126"/>
      <c r="B24" s="213"/>
      <c r="C24" s="338" t="s">
        <v>0</v>
      </c>
      <c r="D24" s="338"/>
      <c r="E24" s="338"/>
      <c r="F24" s="338"/>
      <c r="G24" s="338"/>
      <c r="H24" s="129"/>
      <c r="I24" s="129"/>
    </row>
    <row r="25" spans="1:13" x14ac:dyDescent="0.3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3" x14ac:dyDescent="0.3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3" x14ac:dyDescent="0.3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3" s="136" customFormat="1" ht="29.25" customHeight="1" thickBot="1" x14ac:dyDescent="0.3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 x14ac:dyDescent="0.35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 x14ac:dyDescent="0.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 x14ac:dyDescent="0.25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 x14ac:dyDescent="0.3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 x14ac:dyDescent="0.3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 x14ac:dyDescent="0.3">
      <c r="A34" s="374" t="s">
        <v>19</v>
      </c>
      <c r="B34" s="339"/>
      <c r="C34" s="339"/>
      <c r="D34" s="339"/>
      <c r="E34" s="339"/>
      <c r="F34" s="339"/>
      <c r="G34" s="339"/>
      <c r="H34" s="339"/>
      <c r="I34" s="375"/>
    </row>
    <row r="35" spans="1:10" ht="63.75" customHeight="1" x14ac:dyDescent="0.3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 x14ac:dyDescent="0.25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 x14ac:dyDescent="0.3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 x14ac:dyDescent="0.3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60" t="s">
        <v>216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215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217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 x14ac:dyDescent="0.2">
      <c r="A12" s="70" t="s">
        <v>143</v>
      </c>
      <c r="B12" s="34"/>
      <c r="C12" s="343" t="s">
        <v>29</v>
      </c>
      <c r="D12" s="349"/>
      <c r="E12" s="349"/>
      <c r="F12" s="350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 x14ac:dyDescent="0.2">
      <c r="A13" s="348" t="s">
        <v>51</v>
      </c>
      <c r="B13" s="349"/>
      <c r="C13" s="349"/>
      <c r="D13" s="349"/>
      <c r="E13" s="349"/>
      <c r="F13" s="349"/>
      <c r="G13" s="349"/>
      <c r="H13" s="349"/>
      <c r="I13" s="349"/>
      <c r="J13" s="349"/>
      <c r="K13" s="349"/>
      <c r="L13" s="350"/>
    </row>
    <row r="14" spans="1:12" s="44" customFormat="1" ht="15.75" customHeight="1" x14ac:dyDescent="0.2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 x14ac:dyDescent="0.2">
      <c r="A15" s="49" t="s">
        <v>143</v>
      </c>
      <c r="B15" s="346">
        <v>100</v>
      </c>
      <c r="C15" s="347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 x14ac:dyDescent="0.2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 x14ac:dyDescent="0.2">
      <c r="A17" s="348" t="s">
        <v>151</v>
      </c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50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48">
        <v>200</v>
      </c>
      <c r="D21" s="349"/>
      <c r="E21" s="349"/>
      <c r="F21" s="350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 x14ac:dyDescent="0.25">
      <c r="A22" s="356" t="s">
        <v>144</v>
      </c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</row>
    <row r="23" spans="1:12" s="32" customFormat="1" ht="19.5" customHeight="1" x14ac:dyDescent="0.25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 x14ac:dyDescent="0.25">
      <c r="A24" s="343" t="s">
        <v>16</v>
      </c>
      <c r="B24" s="344"/>
      <c r="C24" s="344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s="41" customFormat="1" ht="18" customHeight="1" x14ac:dyDescent="0.25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 x14ac:dyDescent="0.2">
      <c r="A26" s="353"/>
      <c r="B26" s="354"/>
      <c r="C26" s="354"/>
      <c r="D26" s="355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 x14ac:dyDescent="0.3">
      <c r="A27" s="357" t="s">
        <v>154</v>
      </c>
      <c r="B27" s="358"/>
      <c r="C27" s="358"/>
      <c r="D27" s="358"/>
      <c r="E27" s="358"/>
      <c r="F27" s="358"/>
      <c r="G27" s="358"/>
      <c r="H27" s="358"/>
      <c r="I27" s="358"/>
      <c r="J27" s="358"/>
      <c r="K27" s="358"/>
      <c r="L27" s="358"/>
    </row>
    <row r="28" spans="1:12" s="7" customFormat="1" x14ac:dyDescent="0.2">
      <c r="A28" s="382" t="s">
        <v>155</v>
      </c>
      <c r="B28" s="383"/>
      <c r="C28" s="383"/>
      <c r="D28" s="383"/>
      <c r="E28" s="383"/>
      <c r="F28" s="383"/>
      <c r="G28" s="383"/>
      <c r="H28" s="383"/>
      <c r="I28" s="383"/>
      <c r="J28" s="383"/>
      <c r="K28" s="383"/>
      <c r="L28" s="384"/>
    </row>
    <row r="29" spans="1:12" s="7" customFormat="1" x14ac:dyDescent="0.2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 x14ac:dyDescent="0.2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 x14ac:dyDescent="0.2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 x14ac:dyDescent="0.2">
      <c r="A32" s="49" t="s">
        <v>143</v>
      </c>
      <c r="B32" s="346" t="s">
        <v>186</v>
      </c>
      <c r="C32" s="347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 x14ac:dyDescent="0.2">
      <c r="A33" s="348" t="s">
        <v>219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ht="15" x14ac:dyDescent="0.2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 x14ac:dyDescent="0.2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 x14ac:dyDescent="0.2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 x14ac:dyDescent="0.2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 x14ac:dyDescent="0.2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 x14ac:dyDescent="0.2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 x14ac:dyDescent="0.2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 x14ac:dyDescent="0.2">
      <c r="A41" s="49" t="s">
        <v>143</v>
      </c>
      <c r="B41" s="381" t="s">
        <v>185</v>
      </c>
      <c r="C41" s="381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 x14ac:dyDescent="0.2">
      <c r="A42" s="348" t="s">
        <v>94</v>
      </c>
      <c r="B42" s="349"/>
      <c r="C42" s="349"/>
      <c r="D42" s="349"/>
      <c r="E42" s="349"/>
      <c r="F42" s="349"/>
      <c r="G42" s="349"/>
      <c r="H42" s="349"/>
      <c r="I42" s="349"/>
      <c r="J42" s="349"/>
      <c r="K42" s="349"/>
      <c r="L42" s="350"/>
    </row>
    <row r="43" spans="1:12" x14ac:dyDescent="0.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 x14ac:dyDescent="0.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 x14ac:dyDescent="0.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 x14ac:dyDescent="0.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 x14ac:dyDescent="0.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 x14ac:dyDescent="0.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 x14ac:dyDescent="0.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46" t="s">
        <v>205</v>
      </c>
      <c r="C50" s="347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 x14ac:dyDescent="0.2">
      <c r="A51" s="348" t="s">
        <v>23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58" t="s">
        <v>143</v>
      </c>
      <c r="B54" s="351">
        <v>200</v>
      </c>
      <c r="C54" s="352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40"/>
      <c r="E55" s="341"/>
      <c r="F55" s="341"/>
      <c r="G55" s="342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40"/>
      <c r="E57" s="341"/>
      <c r="F57" s="341"/>
      <c r="G57" s="342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40" t="s">
        <v>133</v>
      </c>
      <c r="B59" s="341"/>
      <c r="C59" s="341"/>
      <c r="D59" s="342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60" t="s">
        <v>226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225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222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43" t="s">
        <v>29</v>
      </c>
      <c r="D10" s="349"/>
      <c r="E10" s="349"/>
      <c r="F10" s="350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56" t="s">
        <v>144</v>
      </c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</row>
    <row r="12" spans="1:12" s="32" customFormat="1" ht="19.5" customHeight="1" x14ac:dyDescent="0.25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56" t="s">
        <v>149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 s="32" customFormat="1" ht="19.5" customHeight="1" x14ac:dyDescent="0.25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48" t="s">
        <v>49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48">
        <v>200</v>
      </c>
      <c r="D19" s="349"/>
      <c r="E19" s="349"/>
      <c r="F19" s="350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43" t="s">
        <v>16</v>
      </c>
      <c r="B20" s="344"/>
      <c r="C20" s="344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 x14ac:dyDescent="0.2">
      <c r="A22" s="353"/>
      <c r="B22" s="354"/>
      <c r="C22" s="354"/>
      <c r="D22" s="355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 x14ac:dyDescent="0.3">
      <c r="A23" s="357" t="s">
        <v>154</v>
      </c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</row>
    <row r="24" spans="1:12" s="44" customFormat="1" x14ac:dyDescent="0.2">
      <c r="A24" s="348" t="s">
        <v>51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s="44" customFormat="1" ht="13.5" thickBot="1" x14ac:dyDescent="0.25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 x14ac:dyDescent="0.25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 x14ac:dyDescent="0.2">
      <c r="A27" s="85" t="s">
        <v>143</v>
      </c>
      <c r="B27" s="346" t="s">
        <v>184</v>
      </c>
      <c r="C27" s="347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 x14ac:dyDescent="0.2">
      <c r="A28" s="348" t="s">
        <v>70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ht="15" x14ac:dyDescent="0.2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 x14ac:dyDescent="0.2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 x14ac:dyDescent="0.2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 x14ac:dyDescent="0.2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 x14ac:dyDescent="0.2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 x14ac:dyDescent="0.2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 x14ac:dyDescent="0.2">
      <c r="A36" s="75" t="s">
        <v>143</v>
      </c>
      <c r="B36" s="376" t="s">
        <v>185</v>
      </c>
      <c r="C36" s="376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 x14ac:dyDescent="0.2">
      <c r="A37" s="348" t="s">
        <v>38</v>
      </c>
      <c r="B37" s="349"/>
      <c r="C37" s="349"/>
      <c r="D37" s="349"/>
      <c r="E37" s="349"/>
      <c r="F37" s="349"/>
      <c r="G37" s="349"/>
      <c r="H37" s="349"/>
      <c r="I37" s="349"/>
      <c r="J37" s="349"/>
      <c r="K37" s="349"/>
      <c r="L37" s="350"/>
    </row>
    <row r="38" spans="1:12" x14ac:dyDescent="0.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 x14ac:dyDescent="0.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 x14ac:dyDescent="0.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 x14ac:dyDescent="0.2">
      <c r="A41" s="85" t="s">
        <v>143</v>
      </c>
      <c r="B41" s="346" t="s">
        <v>187</v>
      </c>
      <c r="C41" s="347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 x14ac:dyDescent="0.2">
      <c r="A42" s="343" t="s">
        <v>97</v>
      </c>
      <c r="B42" s="344"/>
      <c r="C42" s="344"/>
      <c r="D42" s="344"/>
      <c r="E42" s="344"/>
      <c r="F42" s="344"/>
      <c r="G42" s="344"/>
      <c r="H42" s="344"/>
      <c r="I42" s="344"/>
      <c r="J42" s="344"/>
      <c r="K42" s="344"/>
      <c r="L42" s="345"/>
    </row>
    <row r="43" spans="1:12" ht="16.5" x14ac:dyDescent="0.2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 x14ac:dyDescent="0.2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 x14ac:dyDescent="0.2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 x14ac:dyDescent="0.2">
      <c r="A48" s="85" t="s">
        <v>143</v>
      </c>
      <c r="B48" s="346">
        <v>90</v>
      </c>
      <c r="C48" s="347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 x14ac:dyDescent="0.2">
      <c r="A49" s="348" t="s">
        <v>23</v>
      </c>
      <c r="B49" s="349"/>
      <c r="C49" s="349"/>
      <c r="D49" s="349"/>
      <c r="E49" s="349"/>
      <c r="F49" s="349"/>
      <c r="G49" s="349"/>
      <c r="H49" s="349"/>
      <c r="I49" s="349"/>
      <c r="J49" s="349"/>
      <c r="K49" s="349"/>
      <c r="L49" s="350"/>
    </row>
    <row r="50" spans="1:12" x14ac:dyDescent="0.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 x14ac:dyDescent="0.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 x14ac:dyDescent="0.2">
      <c r="A52" s="75" t="s">
        <v>143</v>
      </c>
      <c r="B52" s="351">
        <v>200</v>
      </c>
      <c r="C52" s="352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 x14ac:dyDescent="0.2">
      <c r="A53" s="30" t="s">
        <v>163</v>
      </c>
      <c r="B53" s="59">
        <v>80</v>
      </c>
      <c r="C53" s="59">
        <v>80</v>
      </c>
      <c r="D53" s="340"/>
      <c r="E53" s="341"/>
      <c r="F53" s="341"/>
      <c r="G53" s="342"/>
      <c r="H53" s="50"/>
      <c r="I53" s="50"/>
      <c r="J53" s="50"/>
      <c r="K53" s="50"/>
      <c r="L53" s="61"/>
    </row>
    <row r="54" spans="1:12" x14ac:dyDescent="0.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 x14ac:dyDescent="0.2">
      <c r="A55" s="30" t="s">
        <v>164</v>
      </c>
      <c r="B55" s="59">
        <v>30</v>
      </c>
      <c r="C55" s="59">
        <v>30</v>
      </c>
      <c r="D55" s="340"/>
      <c r="E55" s="341"/>
      <c r="F55" s="341"/>
      <c r="G55" s="342"/>
      <c r="H55" s="50"/>
      <c r="I55" s="50"/>
      <c r="J55" s="50"/>
      <c r="K55" s="50"/>
      <c r="L55" s="61"/>
    </row>
    <row r="56" spans="1:12" x14ac:dyDescent="0.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 x14ac:dyDescent="0.2">
      <c r="A57" s="340" t="s">
        <v>133</v>
      </c>
      <c r="B57" s="341"/>
      <c r="C57" s="341"/>
      <c r="D57" s="342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 x14ac:dyDescent="0.2">
      <c r="A58" s="22"/>
      <c r="B58" s="22"/>
      <c r="C58" s="63"/>
      <c r="E58" s="64"/>
      <c r="F58" s="22"/>
      <c r="G58" s="22"/>
    </row>
    <row r="59" spans="1:12" x14ac:dyDescent="0.2">
      <c r="A59" s="22"/>
      <c r="B59" s="22"/>
      <c r="C59" s="63"/>
    </row>
    <row r="60" spans="1:12" x14ac:dyDescent="0.2">
      <c r="A60" s="22"/>
      <c r="B60" s="22"/>
      <c r="C60" s="63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C485" s="63"/>
    </row>
    <row r="486" spans="1:3" x14ac:dyDescent="0.2"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 x14ac:dyDescent="0.2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 x14ac:dyDescent="0.25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 x14ac:dyDescent="0.25">
      <c r="A2" s="391" t="s">
        <v>104</v>
      </c>
      <c r="B2" s="391"/>
      <c r="C2" s="391"/>
      <c r="D2" s="391"/>
      <c r="E2" s="391"/>
      <c r="F2" s="391"/>
      <c r="G2" s="391"/>
      <c r="H2" s="391"/>
      <c r="I2" s="391"/>
    </row>
    <row r="3" spans="1:10" ht="25.5" customHeight="1" x14ac:dyDescent="0.25">
      <c r="A3" s="90"/>
      <c r="B3" s="247"/>
      <c r="C3" s="389" t="s">
        <v>0</v>
      </c>
      <c r="D3" s="389"/>
      <c r="E3" s="389"/>
      <c r="F3" s="389"/>
      <c r="G3" s="389"/>
      <c r="H3" s="91"/>
      <c r="I3" s="91"/>
    </row>
    <row r="4" spans="1:10" x14ac:dyDescent="0.25">
      <c r="A4" s="385" t="s">
        <v>1</v>
      </c>
      <c r="B4" s="390" t="s">
        <v>2</v>
      </c>
      <c r="C4" s="390" t="s">
        <v>3</v>
      </c>
      <c r="D4" s="385" t="s">
        <v>4</v>
      </c>
      <c r="E4" s="385" t="s">
        <v>5</v>
      </c>
      <c r="F4" s="386" t="s">
        <v>6</v>
      </c>
      <c r="G4" s="385" t="s">
        <v>7</v>
      </c>
      <c r="H4" s="386" t="s">
        <v>8</v>
      </c>
      <c r="I4" s="386" t="s">
        <v>9</v>
      </c>
    </row>
    <row r="5" spans="1:10" x14ac:dyDescent="0.25">
      <c r="A5" s="385"/>
      <c r="B5" s="390"/>
      <c r="C5" s="390"/>
      <c r="D5" s="385"/>
      <c r="E5" s="385"/>
      <c r="F5" s="386"/>
      <c r="G5" s="385"/>
      <c r="H5" s="386"/>
      <c r="I5" s="386"/>
    </row>
    <row r="6" spans="1:10" x14ac:dyDescent="0.25">
      <c r="A6" s="385"/>
      <c r="B6" s="209" t="s">
        <v>10</v>
      </c>
      <c r="C6" s="390"/>
      <c r="D6" s="208" t="s">
        <v>10</v>
      </c>
      <c r="E6" s="208" t="s">
        <v>10</v>
      </c>
      <c r="F6" s="210" t="s">
        <v>10</v>
      </c>
      <c r="G6" s="208" t="s">
        <v>11</v>
      </c>
      <c r="H6" s="386"/>
      <c r="I6" s="386"/>
    </row>
    <row r="7" spans="1:10" s="99" customFormat="1" ht="39.75" customHeight="1" x14ac:dyDescent="0.25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 x14ac:dyDescent="0.3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 x14ac:dyDescent="0.25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 x14ac:dyDescent="0.3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 x14ac:dyDescent="0.25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 x14ac:dyDescent="0.25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 x14ac:dyDescent="0.25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 x14ac:dyDescent="0.25">
      <c r="A14" s="387" t="s">
        <v>19</v>
      </c>
      <c r="B14" s="387"/>
      <c r="C14" s="387"/>
      <c r="D14" s="387"/>
      <c r="E14" s="387"/>
      <c r="F14" s="387"/>
      <c r="G14" s="387"/>
      <c r="H14" s="387"/>
      <c r="I14" s="387"/>
    </row>
    <row r="15" spans="1:10" s="107" customFormat="1" ht="39" customHeight="1" x14ac:dyDescent="0.25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 x14ac:dyDescent="0.25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 x14ac:dyDescent="0.25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 x14ac:dyDescent="0.25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 x14ac:dyDescent="0.3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 x14ac:dyDescent="0.25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 x14ac:dyDescent="0.25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 x14ac:dyDescent="0.25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 x14ac:dyDescent="0.25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 x14ac:dyDescent="0.25">
      <c r="A24" s="90"/>
      <c r="B24" s="246"/>
      <c r="C24" s="91"/>
      <c r="D24" s="91"/>
      <c r="E24" s="91"/>
      <c r="F24" s="91"/>
      <c r="G24" s="91"/>
      <c r="H24" s="91"/>
      <c r="I24" s="91"/>
    </row>
    <row r="25" spans="1:10" x14ac:dyDescent="0.25">
      <c r="A25" s="388" t="s">
        <v>105</v>
      </c>
      <c r="B25" s="388"/>
      <c r="C25" s="388"/>
      <c r="D25" s="388"/>
      <c r="E25" s="388"/>
      <c r="F25" s="388"/>
      <c r="G25" s="388"/>
      <c r="H25" s="388"/>
      <c r="I25" s="388"/>
    </row>
    <row r="26" spans="1:10" x14ac:dyDescent="0.25">
      <c r="A26" s="90"/>
      <c r="B26" s="247"/>
      <c r="C26" s="389" t="s">
        <v>0</v>
      </c>
      <c r="D26" s="389"/>
      <c r="E26" s="389"/>
      <c r="F26" s="389"/>
      <c r="G26" s="389"/>
      <c r="H26" s="91"/>
      <c r="I26" s="91"/>
    </row>
    <row r="27" spans="1:10" x14ac:dyDescent="0.25">
      <c r="A27" s="385" t="s">
        <v>1</v>
      </c>
      <c r="B27" s="390" t="s">
        <v>2</v>
      </c>
      <c r="C27" s="390" t="s">
        <v>3</v>
      </c>
      <c r="D27" s="385" t="s">
        <v>4</v>
      </c>
      <c r="E27" s="385" t="s">
        <v>5</v>
      </c>
      <c r="F27" s="386" t="s">
        <v>6</v>
      </c>
      <c r="G27" s="385" t="s">
        <v>7</v>
      </c>
      <c r="H27" s="386" t="s">
        <v>8</v>
      </c>
      <c r="I27" s="386" t="s">
        <v>9</v>
      </c>
    </row>
    <row r="28" spans="1:10" x14ac:dyDescent="0.25">
      <c r="A28" s="385"/>
      <c r="B28" s="390"/>
      <c r="C28" s="390"/>
      <c r="D28" s="385"/>
      <c r="E28" s="385"/>
      <c r="F28" s="386"/>
      <c r="G28" s="385"/>
      <c r="H28" s="386"/>
      <c r="I28" s="386"/>
    </row>
    <row r="29" spans="1:10" x14ac:dyDescent="0.25">
      <c r="A29" s="385"/>
      <c r="B29" s="209" t="s">
        <v>10</v>
      </c>
      <c r="C29" s="390"/>
      <c r="D29" s="208" t="s">
        <v>10</v>
      </c>
      <c r="E29" s="208" t="s">
        <v>10</v>
      </c>
      <c r="F29" s="210" t="s">
        <v>10</v>
      </c>
      <c r="G29" s="208" t="s">
        <v>11</v>
      </c>
      <c r="H29" s="386"/>
      <c r="I29" s="386"/>
    </row>
    <row r="30" spans="1:10" ht="38.25" x14ac:dyDescent="0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 x14ac:dyDescent="0.3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 x14ac:dyDescent="0.25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 x14ac:dyDescent="0.3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 x14ac:dyDescent="0.25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 x14ac:dyDescent="0.25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 x14ac:dyDescent="0.25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 x14ac:dyDescent="0.25">
      <c r="A37" s="387" t="s">
        <v>19</v>
      </c>
      <c r="B37" s="387"/>
      <c r="C37" s="387"/>
      <c r="D37" s="387"/>
      <c r="E37" s="387"/>
      <c r="F37" s="387"/>
      <c r="G37" s="387"/>
      <c r="H37" s="387"/>
      <c r="I37" s="387"/>
    </row>
    <row r="38" spans="1:10" ht="38.25" x14ac:dyDescent="0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 x14ac:dyDescent="0.2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 x14ac:dyDescent="0.25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 x14ac:dyDescent="0.25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 x14ac:dyDescent="0.3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 x14ac:dyDescent="0.25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 x14ac:dyDescent="0.25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 x14ac:dyDescent="0.25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 x14ac:dyDescent="0.25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60" t="s">
        <v>227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228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138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48" t="s">
        <v>45</v>
      </c>
      <c r="D10" s="349"/>
      <c r="E10" s="349"/>
      <c r="F10" s="350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 x14ac:dyDescent="0.25">
      <c r="A11" s="356" t="s">
        <v>149</v>
      </c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</row>
    <row r="12" spans="1:12" s="32" customFormat="1" ht="19.5" hidden="1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56" t="s">
        <v>144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 x14ac:dyDescent="0.25">
      <c r="A15" s="356" t="s">
        <v>149</v>
      </c>
      <c r="B15" s="356"/>
      <c r="C15" s="356"/>
      <c r="D15" s="356"/>
      <c r="E15" s="356"/>
      <c r="F15" s="356"/>
      <c r="G15" s="356"/>
      <c r="H15" s="356"/>
      <c r="I15" s="356"/>
      <c r="J15" s="356"/>
      <c r="K15" s="356"/>
      <c r="L15" s="356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 x14ac:dyDescent="0.2">
      <c r="A17" s="348" t="s">
        <v>151</v>
      </c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50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48">
        <v>200</v>
      </c>
      <c r="D21" s="349"/>
      <c r="E21" s="349"/>
      <c r="F21" s="350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 x14ac:dyDescent="0.25">
      <c r="A22" s="348" t="s">
        <v>16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 x14ac:dyDescent="0.25">
      <c r="A24" s="348" t="s">
        <v>262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ht="18.75" customHeight="1" x14ac:dyDescent="0.2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 x14ac:dyDescent="0.2">
      <c r="A26" s="353"/>
      <c r="B26" s="354"/>
      <c r="C26" s="354"/>
      <c r="D26" s="355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 x14ac:dyDescent="0.3">
      <c r="A27" s="357" t="s">
        <v>154</v>
      </c>
      <c r="B27" s="358"/>
      <c r="C27" s="358"/>
      <c r="D27" s="358"/>
      <c r="E27" s="358"/>
      <c r="F27" s="358"/>
      <c r="G27" s="358"/>
      <c r="H27" s="358"/>
      <c r="I27" s="358"/>
      <c r="J27" s="358"/>
      <c r="K27" s="358"/>
      <c r="L27" s="358"/>
    </row>
    <row r="28" spans="1:12" s="44" customFormat="1" x14ac:dyDescent="0.2">
      <c r="A28" s="348" t="s">
        <v>51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s="44" customFormat="1" ht="13.5" thickBot="1" x14ac:dyDescent="0.25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 x14ac:dyDescent="0.25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 x14ac:dyDescent="0.2">
      <c r="A31" s="85" t="s">
        <v>143</v>
      </c>
      <c r="B31" s="346" t="s">
        <v>186</v>
      </c>
      <c r="C31" s="347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 x14ac:dyDescent="0.2">
      <c r="A32" s="348" t="s">
        <v>20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50"/>
    </row>
    <row r="33" spans="1:12" x14ac:dyDescent="0.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 x14ac:dyDescent="0.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 x14ac:dyDescent="0.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 x14ac:dyDescent="0.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 x14ac:dyDescent="0.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 x14ac:dyDescent="0.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 x14ac:dyDescent="0.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 x14ac:dyDescent="0.2">
      <c r="A42" s="85" t="s">
        <v>143</v>
      </c>
      <c r="B42" s="346" t="s">
        <v>185</v>
      </c>
      <c r="C42" s="347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 x14ac:dyDescent="0.2">
      <c r="A43" s="348" t="s">
        <v>188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x14ac:dyDescent="0.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 x14ac:dyDescent="0.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 x14ac:dyDescent="0.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 x14ac:dyDescent="0.2">
      <c r="A47" s="85" t="s">
        <v>143</v>
      </c>
      <c r="B47" s="346">
        <v>180</v>
      </c>
      <c r="C47" s="347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 x14ac:dyDescent="0.2">
      <c r="A48" s="343" t="s">
        <v>237</v>
      </c>
      <c r="B48" s="344"/>
      <c r="C48" s="344"/>
      <c r="D48" s="344"/>
      <c r="E48" s="344"/>
      <c r="F48" s="344"/>
      <c r="G48" s="344"/>
      <c r="H48" s="344"/>
      <c r="I48" s="344"/>
      <c r="J48" s="344"/>
      <c r="K48" s="344"/>
      <c r="L48" s="345"/>
    </row>
    <row r="49" spans="1:12" x14ac:dyDescent="0.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 x14ac:dyDescent="0.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 x14ac:dyDescent="0.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 x14ac:dyDescent="0.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 x14ac:dyDescent="0.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 x14ac:dyDescent="0.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 x14ac:dyDescent="0.2">
      <c r="A55" s="85" t="s">
        <v>143</v>
      </c>
      <c r="B55" s="346">
        <v>90</v>
      </c>
      <c r="C55" s="347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 x14ac:dyDescent="0.2">
      <c r="A56" s="348" t="s">
        <v>23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x14ac:dyDescent="0.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 x14ac:dyDescent="0.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 x14ac:dyDescent="0.2">
      <c r="A59" s="75" t="s">
        <v>143</v>
      </c>
      <c r="B59" s="351">
        <v>200</v>
      </c>
      <c r="C59" s="352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 x14ac:dyDescent="0.2">
      <c r="A60" s="30" t="s">
        <v>163</v>
      </c>
      <c r="B60" s="59">
        <v>80</v>
      </c>
      <c r="C60" s="59">
        <v>80</v>
      </c>
      <c r="D60" s="340"/>
      <c r="E60" s="341"/>
      <c r="F60" s="341"/>
      <c r="G60" s="342"/>
      <c r="H60" s="50"/>
      <c r="I60" s="50"/>
      <c r="J60" s="50"/>
      <c r="K60" s="50"/>
      <c r="L60" s="61"/>
    </row>
    <row r="61" spans="1:12" x14ac:dyDescent="0.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340"/>
      <c r="E62" s="341"/>
      <c r="F62" s="341"/>
      <c r="G62" s="342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 x14ac:dyDescent="0.2">
      <c r="A64" s="340" t="s">
        <v>133</v>
      </c>
      <c r="B64" s="341"/>
      <c r="C64" s="341"/>
      <c r="D64" s="342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 x14ac:dyDescent="0.2">
      <c r="A65" s="22"/>
      <c r="B65" s="22"/>
      <c r="C65" s="63"/>
      <c r="E65" s="64"/>
      <c r="F65" s="22"/>
      <c r="G65" s="22"/>
    </row>
    <row r="66" spans="1:7" x14ac:dyDescent="0.2">
      <c r="A66" s="22"/>
      <c r="B66" s="22"/>
      <c r="C66" s="63"/>
    </row>
    <row r="67" spans="1:7" x14ac:dyDescent="0.2">
      <c r="A67" s="22"/>
      <c r="B67" s="22"/>
      <c r="C67" s="63"/>
    </row>
    <row r="68" spans="1:7" x14ac:dyDescent="0.2">
      <c r="A68" s="22"/>
      <c r="B68" s="22"/>
      <c r="C68" s="63"/>
    </row>
    <row r="69" spans="1:7" x14ac:dyDescent="0.2">
      <c r="A69" s="22"/>
      <c r="B69" s="22"/>
      <c r="C69" s="63"/>
    </row>
    <row r="70" spans="1:7" x14ac:dyDescent="0.2">
      <c r="A70" s="22"/>
      <c r="B70" s="22"/>
      <c r="C70" s="63"/>
    </row>
    <row r="71" spans="1:7" x14ac:dyDescent="0.2">
      <c r="A71" s="22"/>
      <c r="B71" s="22"/>
      <c r="C71" s="63"/>
    </row>
    <row r="72" spans="1:7" x14ac:dyDescent="0.2">
      <c r="A72" s="22"/>
      <c r="B72" s="22"/>
      <c r="C72" s="63"/>
    </row>
    <row r="73" spans="1:7" x14ac:dyDescent="0.2">
      <c r="A73" s="22"/>
      <c r="B73" s="22"/>
      <c r="C73" s="63"/>
    </row>
    <row r="74" spans="1:7" x14ac:dyDescent="0.2">
      <c r="A74" s="22"/>
      <c r="B74" s="22"/>
      <c r="C74" s="63"/>
    </row>
    <row r="75" spans="1:7" x14ac:dyDescent="0.2">
      <c r="A75" s="22"/>
      <c r="B75" s="22"/>
      <c r="C75" s="63"/>
    </row>
    <row r="76" spans="1:7" x14ac:dyDescent="0.2">
      <c r="A76" s="22"/>
      <c r="B76" s="22"/>
      <c r="C76" s="63"/>
    </row>
    <row r="77" spans="1:7" x14ac:dyDescent="0.2">
      <c r="A77" s="22"/>
      <c r="B77" s="22"/>
      <c r="C77" s="63"/>
    </row>
    <row r="78" spans="1:7" x14ac:dyDescent="0.2">
      <c r="A78" s="22"/>
      <c r="B78" s="22"/>
      <c r="C78" s="63"/>
    </row>
    <row r="79" spans="1:7" x14ac:dyDescent="0.2">
      <c r="A79" s="22"/>
      <c r="B79" s="22"/>
      <c r="C79" s="63"/>
    </row>
    <row r="80" spans="1:7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3" t="s">
        <v>110</v>
      </c>
      <c r="B1" s="333"/>
      <c r="C1" s="333"/>
      <c r="D1" s="333"/>
      <c r="E1" s="333"/>
      <c r="F1" s="333"/>
      <c r="G1" s="333"/>
      <c r="H1" s="333"/>
      <c r="I1" s="333"/>
    </row>
    <row r="2" spans="1:10" ht="25.5" customHeight="1" x14ac:dyDescent="0.3">
      <c r="A2" s="126"/>
      <c r="B2" s="213"/>
      <c r="C2" s="338" t="s">
        <v>0</v>
      </c>
      <c r="D2" s="338"/>
      <c r="E2" s="338"/>
      <c r="F2" s="338"/>
      <c r="G2" s="338"/>
      <c r="H2" s="129"/>
      <c r="I2" s="129"/>
    </row>
    <row r="3" spans="1:10" x14ac:dyDescent="0.3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0" x14ac:dyDescent="0.3">
      <c r="A4" s="336"/>
      <c r="B4" s="335"/>
      <c r="C4" s="335"/>
      <c r="D4" s="336"/>
      <c r="E4" s="336"/>
      <c r="F4" s="337"/>
      <c r="G4" s="336"/>
      <c r="H4" s="337"/>
      <c r="I4" s="337"/>
    </row>
    <row r="5" spans="1:10" x14ac:dyDescent="0.3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0" s="136" customFormat="1" ht="51.75" customHeight="1" x14ac:dyDescent="0.25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 x14ac:dyDescent="0.3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 x14ac:dyDescent="0.3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 x14ac:dyDescent="0.3">
      <c r="A13" s="369" t="s">
        <v>19</v>
      </c>
      <c r="B13" s="369"/>
      <c r="C13" s="369"/>
      <c r="D13" s="369"/>
      <c r="E13" s="369"/>
      <c r="F13" s="369"/>
      <c r="G13" s="369"/>
      <c r="H13" s="369"/>
      <c r="I13" s="369"/>
    </row>
    <row r="14" spans="1:10" s="153" customFormat="1" ht="42" customHeight="1" x14ac:dyDescent="0.25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 x14ac:dyDescent="0.25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 x14ac:dyDescent="0.3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3" t="s">
        <v>111</v>
      </c>
      <c r="B23" s="373"/>
      <c r="C23" s="373"/>
      <c r="D23" s="373"/>
      <c r="E23" s="373"/>
      <c r="F23" s="373"/>
      <c r="G23" s="373"/>
      <c r="H23" s="373"/>
      <c r="I23" s="373"/>
    </row>
    <row r="24" spans="1:10" x14ac:dyDescent="0.3">
      <c r="A24" s="126"/>
      <c r="B24" s="213"/>
      <c r="C24" s="338" t="s">
        <v>0</v>
      </c>
      <c r="D24" s="338"/>
      <c r="E24" s="338"/>
      <c r="F24" s="338"/>
      <c r="G24" s="338"/>
      <c r="H24" s="129"/>
      <c r="I24" s="129"/>
    </row>
    <row r="25" spans="1:10" x14ac:dyDescent="0.3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0" x14ac:dyDescent="0.3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0" x14ac:dyDescent="0.3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0" ht="49.5" customHeight="1" x14ac:dyDescent="0.3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 x14ac:dyDescent="0.25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 x14ac:dyDescent="0.3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 x14ac:dyDescent="0.35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 x14ac:dyDescent="0.35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 x14ac:dyDescent="0.3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 x14ac:dyDescent="0.3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 x14ac:dyDescent="0.3">
      <c r="A35" s="369" t="s">
        <v>19</v>
      </c>
      <c r="B35" s="369"/>
      <c r="C35" s="369"/>
      <c r="D35" s="369"/>
      <c r="E35" s="369"/>
      <c r="F35" s="369"/>
      <c r="G35" s="369"/>
      <c r="H35" s="369"/>
      <c r="I35" s="369"/>
    </row>
    <row r="36" spans="1:10" ht="49.5" x14ac:dyDescent="0.3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 x14ac:dyDescent="0.3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 x14ac:dyDescent="0.25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 x14ac:dyDescent="0.3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 x14ac:dyDescent="0.3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 x14ac:dyDescent="0.3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 x14ac:dyDescent="0.3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 x14ac:dyDescent="0.3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60" t="s">
        <v>258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259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112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 x14ac:dyDescent="0.2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 x14ac:dyDescent="0.2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 x14ac:dyDescent="0.2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 x14ac:dyDescent="0.2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 x14ac:dyDescent="0.2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 x14ac:dyDescent="0.2">
      <c r="A14" s="30" t="s">
        <v>143</v>
      </c>
      <c r="B14" s="25"/>
      <c r="C14" s="348" t="s">
        <v>45</v>
      </c>
      <c r="D14" s="349"/>
      <c r="E14" s="349"/>
      <c r="F14" s="350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 x14ac:dyDescent="0.25">
      <c r="A15" s="356" t="s">
        <v>149</v>
      </c>
      <c r="B15" s="356"/>
      <c r="C15" s="356"/>
      <c r="D15" s="356"/>
      <c r="E15" s="356"/>
      <c r="F15" s="356"/>
      <c r="G15" s="356"/>
      <c r="H15" s="356"/>
      <c r="I15" s="356"/>
      <c r="J15" s="356"/>
      <c r="K15" s="356"/>
      <c r="L15" s="356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 x14ac:dyDescent="0.25">
      <c r="A17" s="356" t="s">
        <v>144</v>
      </c>
      <c r="B17" s="356"/>
      <c r="C17" s="356"/>
      <c r="D17" s="356"/>
      <c r="E17" s="356"/>
      <c r="F17" s="356"/>
      <c r="G17" s="356"/>
      <c r="H17" s="356"/>
      <c r="I17" s="356"/>
      <c r="J17" s="356"/>
      <c r="K17" s="356"/>
      <c r="L17" s="356"/>
    </row>
    <row r="18" spans="1:12" s="32" customFormat="1" ht="19.5" customHeight="1" x14ac:dyDescent="0.25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 x14ac:dyDescent="0.25">
      <c r="A19" s="348" t="s">
        <v>65</v>
      </c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ht="18.75" customHeight="1" x14ac:dyDescent="0.2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 x14ac:dyDescent="0.2">
      <c r="A21" s="348" t="s">
        <v>49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ht="16.5" customHeight="1" x14ac:dyDescent="0.2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 x14ac:dyDescent="0.2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 x14ac:dyDescent="0.2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 x14ac:dyDescent="0.2">
      <c r="A25" s="30" t="s">
        <v>143</v>
      </c>
      <c r="B25" s="25"/>
      <c r="C25" s="348">
        <v>200</v>
      </c>
      <c r="D25" s="349"/>
      <c r="E25" s="349"/>
      <c r="F25" s="350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 x14ac:dyDescent="0.25">
      <c r="A26" s="348" t="s">
        <v>16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41" customFormat="1" ht="18" customHeight="1" x14ac:dyDescent="0.25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 x14ac:dyDescent="0.2">
      <c r="A28" s="353"/>
      <c r="B28" s="354"/>
      <c r="C28" s="354"/>
      <c r="D28" s="355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 x14ac:dyDescent="0.3">
      <c r="A29" s="357" t="s">
        <v>154</v>
      </c>
      <c r="B29" s="358"/>
      <c r="C29" s="358"/>
      <c r="D29" s="358"/>
      <c r="E29" s="358"/>
      <c r="F29" s="358"/>
      <c r="G29" s="358"/>
      <c r="H29" s="358"/>
      <c r="I29" s="358"/>
      <c r="J29" s="358"/>
      <c r="K29" s="358"/>
      <c r="L29" s="358"/>
    </row>
    <row r="30" spans="1:12" s="44" customFormat="1" x14ac:dyDescent="0.2">
      <c r="A30" s="348" t="s">
        <v>51</v>
      </c>
      <c r="B30" s="349"/>
      <c r="C30" s="349"/>
      <c r="D30" s="349"/>
      <c r="E30" s="349"/>
      <c r="F30" s="349"/>
      <c r="G30" s="349"/>
      <c r="H30" s="349"/>
      <c r="I30" s="349"/>
      <c r="J30" s="349"/>
      <c r="K30" s="349"/>
      <c r="L30" s="350"/>
    </row>
    <row r="31" spans="1:12" s="44" customFormat="1" x14ac:dyDescent="0.2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 x14ac:dyDescent="0.2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46" t="s">
        <v>186</v>
      </c>
      <c r="C33" s="347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48" t="s">
        <v>70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ht="15" x14ac:dyDescent="0.2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 x14ac:dyDescent="0.2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 x14ac:dyDescent="0.2">
      <c r="A42" s="75" t="s">
        <v>143</v>
      </c>
      <c r="B42" s="376" t="s">
        <v>185</v>
      </c>
      <c r="C42" s="376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 x14ac:dyDescent="0.2">
      <c r="A43" s="348" t="s">
        <v>217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ht="15.75" customHeight="1" x14ac:dyDescent="0.2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 x14ac:dyDescent="0.2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 x14ac:dyDescent="0.2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43" t="s">
        <v>238</v>
      </c>
      <c r="D50" s="349"/>
      <c r="E50" s="349"/>
      <c r="F50" s="350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 x14ac:dyDescent="0.2">
      <c r="A51" s="348" t="s">
        <v>23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75" t="s">
        <v>143</v>
      </c>
      <c r="B54" s="351">
        <v>200</v>
      </c>
      <c r="C54" s="352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40"/>
      <c r="E55" s="341"/>
      <c r="F55" s="341"/>
      <c r="G55" s="342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40"/>
      <c r="E57" s="341"/>
      <c r="F57" s="341"/>
      <c r="G57" s="342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40" t="s">
        <v>133</v>
      </c>
      <c r="B59" s="341"/>
      <c r="C59" s="341"/>
      <c r="D59" s="342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3" t="s">
        <v>114</v>
      </c>
      <c r="B1" s="333"/>
      <c r="C1" s="333"/>
      <c r="D1" s="333"/>
      <c r="E1" s="333"/>
      <c r="F1" s="333"/>
      <c r="G1" s="333"/>
      <c r="H1" s="333"/>
      <c r="I1" s="333"/>
    </row>
    <row r="2" spans="1:10" ht="25.5" customHeight="1" x14ac:dyDescent="0.3">
      <c r="A2" s="126"/>
      <c r="B2" s="236"/>
      <c r="C2" s="365" t="s">
        <v>0</v>
      </c>
      <c r="D2" s="365"/>
      <c r="E2" s="365"/>
      <c r="F2" s="365"/>
      <c r="G2" s="365"/>
      <c r="H2" s="127"/>
      <c r="I2" s="129"/>
    </row>
    <row r="3" spans="1:10" x14ac:dyDescent="0.3">
      <c r="A3" s="336" t="s">
        <v>1</v>
      </c>
      <c r="B3" s="366" t="s">
        <v>2</v>
      </c>
      <c r="C3" s="335" t="s">
        <v>3</v>
      </c>
      <c r="D3" s="367" t="s">
        <v>4</v>
      </c>
      <c r="E3" s="367" t="s">
        <v>5</v>
      </c>
      <c r="F3" s="368" t="s">
        <v>6</v>
      </c>
      <c r="G3" s="367" t="s">
        <v>7</v>
      </c>
      <c r="H3" s="337" t="s">
        <v>8</v>
      </c>
      <c r="I3" s="337" t="s">
        <v>9</v>
      </c>
    </row>
    <row r="4" spans="1:10" x14ac:dyDescent="0.3">
      <c r="A4" s="336"/>
      <c r="B4" s="366"/>
      <c r="C4" s="335"/>
      <c r="D4" s="367"/>
      <c r="E4" s="367"/>
      <c r="F4" s="368"/>
      <c r="G4" s="367"/>
      <c r="H4" s="337"/>
      <c r="I4" s="337"/>
    </row>
    <row r="5" spans="1:10" x14ac:dyDescent="0.3">
      <c r="A5" s="336"/>
      <c r="B5" s="200" t="s">
        <v>10</v>
      </c>
      <c r="C5" s="335"/>
      <c r="D5" s="202" t="s">
        <v>10</v>
      </c>
      <c r="E5" s="202" t="s">
        <v>10</v>
      </c>
      <c r="F5" s="203" t="s">
        <v>10</v>
      </c>
      <c r="G5" s="202" t="s">
        <v>11</v>
      </c>
      <c r="H5" s="337"/>
      <c r="I5" s="337"/>
    </row>
    <row r="6" spans="1:10" s="136" customFormat="1" ht="27.75" customHeight="1" x14ac:dyDescent="0.3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 x14ac:dyDescent="0.3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 x14ac:dyDescent="0.3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 x14ac:dyDescent="0.25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 x14ac:dyDescent="0.3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 x14ac:dyDescent="0.3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 x14ac:dyDescent="0.3">
      <c r="A13" s="369" t="s">
        <v>19</v>
      </c>
      <c r="B13" s="369"/>
      <c r="C13" s="369"/>
      <c r="D13" s="369"/>
      <c r="E13" s="369"/>
      <c r="F13" s="369"/>
      <c r="G13" s="369"/>
      <c r="H13" s="369"/>
      <c r="I13" s="369"/>
    </row>
    <row r="14" spans="1:10" s="153" customFormat="1" ht="31.5" customHeight="1" x14ac:dyDescent="0.25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 x14ac:dyDescent="0.3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 x14ac:dyDescent="0.3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 x14ac:dyDescent="0.3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 x14ac:dyDescent="0.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 x14ac:dyDescent="0.3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 x14ac:dyDescent="0.3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 x14ac:dyDescent="0.3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 x14ac:dyDescent="0.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 x14ac:dyDescent="0.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 x14ac:dyDescent="0.3">
      <c r="A24" s="373" t="s">
        <v>115</v>
      </c>
      <c r="B24" s="373"/>
      <c r="C24" s="373"/>
      <c r="D24" s="373"/>
      <c r="E24" s="373"/>
      <c r="F24" s="373"/>
      <c r="G24" s="373"/>
      <c r="H24" s="373"/>
      <c r="I24" s="373"/>
    </row>
    <row r="25" spans="1:13" ht="13.5" customHeight="1" x14ac:dyDescent="0.3">
      <c r="A25" s="126"/>
      <c r="B25" s="236"/>
      <c r="C25" s="365" t="s">
        <v>0</v>
      </c>
      <c r="D25" s="365"/>
      <c r="E25" s="365"/>
      <c r="F25" s="365"/>
      <c r="G25" s="365"/>
      <c r="H25" s="127"/>
      <c r="I25" s="129"/>
    </row>
    <row r="26" spans="1:13" ht="10.5" customHeight="1" x14ac:dyDescent="0.3">
      <c r="A26" s="336" t="s">
        <v>1</v>
      </c>
      <c r="B26" s="366" t="s">
        <v>2</v>
      </c>
      <c r="C26" s="335" t="s">
        <v>3</v>
      </c>
      <c r="D26" s="367" t="s">
        <v>4</v>
      </c>
      <c r="E26" s="367" t="s">
        <v>5</v>
      </c>
      <c r="F26" s="368" t="s">
        <v>6</v>
      </c>
      <c r="G26" s="367" t="s">
        <v>7</v>
      </c>
      <c r="H26" s="337" t="s">
        <v>8</v>
      </c>
      <c r="I26" s="337" t="s">
        <v>9</v>
      </c>
    </row>
    <row r="27" spans="1:13" x14ac:dyDescent="0.3">
      <c r="A27" s="336"/>
      <c r="B27" s="366"/>
      <c r="C27" s="335"/>
      <c r="D27" s="367"/>
      <c r="E27" s="367"/>
      <c r="F27" s="368"/>
      <c r="G27" s="367"/>
      <c r="H27" s="337"/>
      <c r="I27" s="337"/>
    </row>
    <row r="28" spans="1:13" x14ac:dyDescent="0.3">
      <c r="A28" s="336"/>
      <c r="B28" s="200" t="s">
        <v>10</v>
      </c>
      <c r="C28" s="335"/>
      <c r="D28" s="202" t="s">
        <v>10</v>
      </c>
      <c r="E28" s="202" t="s">
        <v>10</v>
      </c>
      <c r="F28" s="203" t="s">
        <v>10</v>
      </c>
      <c r="G28" s="202" t="s">
        <v>11</v>
      </c>
      <c r="H28" s="337"/>
      <c r="I28" s="337"/>
    </row>
    <row r="29" spans="1:13" x14ac:dyDescent="0.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 x14ac:dyDescent="0.3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 x14ac:dyDescent="0.3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 x14ac:dyDescent="0.3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 x14ac:dyDescent="0.3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 x14ac:dyDescent="0.3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 x14ac:dyDescent="0.3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 x14ac:dyDescent="0.3">
      <c r="A36" s="369" t="s">
        <v>19</v>
      </c>
      <c r="B36" s="369"/>
      <c r="C36" s="369"/>
      <c r="D36" s="369"/>
      <c r="E36" s="369"/>
      <c r="F36" s="369"/>
      <c r="G36" s="369"/>
      <c r="H36" s="369"/>
      <c r="I36" s="369"/>
    </row>
    <row r="37" spans="1:13" ht="30.75" customHeight="1" x14ac:dyDescent="0.3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 x14ac:dyDescent="0.3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 x14ac:dyDescent="0.3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 x14ac:dyDescent="0.3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 x14ac:dyDescent="0.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 x14ac:dyDescent="0.3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 x14ac:dyDescent="0.3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 x14ac:dyDescent="0.3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 x14ac:dyDescent="0.3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60" t="s">
        <v>256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257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116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 x14ac:dyDescent="0.2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 x14ac:dyDescent="0.2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 x14ac:dyDescent="0.2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43" t="s">
        <v>241</v>
      </c>
      <c r="D10" s="344"/>
      <c r="E10" s="344"/>
      <c r="F10" s="345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56" t="s">
        <v>149</v>
      </c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56" t="s">
        <v>144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48" t="s">
        <v>199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48">
        <v>200</v>
      </c>
      <c r="D19" s="349"/>
      <c r="E19" s="349"/>
      <c r="F19" s="350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 x14ac:dyDescent="0.25">
      <c r="A20" s="348" t="s">
        <v>262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ht="18.75" customHeight="1" x14ac:dyDescent="0.2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 x14ac:dyDescent="0.25">
      <c r="A22" s="348" t="s">
        <v>16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 x14ac:dyDescent="0.2">
      <c r="A24" s="353"/>
      <c r="B24" s="354"/>
      <c r="C24" s="354"/>
      <c r="D24" s="355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 x14ac:dyDescent="0.3">
      <c r="A25" s="357" t="s">
        <v>154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8"/>
      <c r="L25" s="358"/>
    </row>
    <row r="26" spans="1:12" s="44" customFormat="1" x14ac:dyDescent="0.2">
      <c r="A26" s="348" t="s">
        <v>36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46" t="s">
        <v>186</v>
      </c>
      <c r="C33" s="347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48" t="s">
        <v>242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s="119" customFormat="1" x14ac:dyDescent="0.2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 x14ac:dyDescent="0.2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 x14ac:dyDescent="0.2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 x14ac:dyDescent="0.2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 x14ac:dyDescent="0.2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 x14ac:dyDescent="0.2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 x14ac:dyDescent="0.2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 x14ac:dyDescent="0.2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 x14ac:dyDescent="0.2">
      <c r="A43" s="75" t="s">
        <v>143</v>
      </c>
      <c r="B43" s="376" t="s">
        <v>185</v>
      </c>
      <c r="C43" s="376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 x14ac:dyDescent="0.2">
      <c r="A44" s="392" t="s">
        <v>249</v>
      </c>
      <c r="B44" s="393"/>
      <c r="C44" s="393"/>
      <c r="D44" s="349"/>
      <c r="E44" s="349"/>
      <c r="F44" s="349"/>
      <c r="G44" s="349"/>
      <c r="H44" s="349"/>
      <c r="I44" s="349"/>
      <c r="J44" s="349"/>
      <c r="K44" s="349"/>
      <c r="L44" s="350"/>
    </row>
    <row r="45" spans="1:12" ht="15.75" customHeight="1" x14ac:dyDescent="0.2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 x14ac:dyDescent="0.2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43" t="s">
        <v>250</v>
      </c>
      <c r="D50" s="349"/>
      <c r="E50" s="349"/>
      <c r="F50" s="350"/>
      <c r="G50" s="31">
        <v>35</v>
      </c>
      <c r="H50" s="15"/>
      <c r="I50" s="15"/>
      <c r="J50" s="15"/>
      <c r="K50" s="15"/>
      <c r="L50" s="15"/>
    </row>
    <row r="51" spans="1:12" ht="13.5" customHeight="1" x14ac:dyDescent="0.2">
      <c r="A51" s="348" t="s">
        <v>121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ht="13.5" customHeight="1" x14ac:dyDescent="0.2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 x14ac:dyDescent="0.2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 x14ac:dyDescent="0.2">
      <c r="A55" s="85" t="s">
        <v>143</v>
      </c>
      <c r="B55" s="346" t="s">
        <v>187</v>
      </c>
      <c r="C55" s="347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 x14ac:dyDescent="0.2">
      <c r="A56" s="348" t="s">
        <v>151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48">
        <v>200</v>
      </c>
      <c r="D60" s="349"/>
      <c r="E60" s="349"/>
      <c r="F60" s="350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 x14ac:dyDescent="0.2">
      <c r="A61" s="30" t="s">
        <v>163</v>
      </c>
      <c r="B61" s="59">
        <v>80</v>
      </c>
      <c r="C61" s="59">
        <v>80</v>
      </c>
      <c r="D61" s="340"/>
      <c r="E61" s="341"/>
      <c r="F61" s="341"/>
      <c r="G61" s="342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40"/>
      <c r="E63" s="341"/>
      <c r="F63" s="341"/>
      <c r="G63" s="342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40" t="s">
        <v>133</v>
      </c>
      <c r="B65" s="341"/>
      <c r="C65" s="341"/>
      <c r="D65" s="342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zoomScaleSheetLayoutView="100" workbookViewId="0">
      <selection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 x14ac:dyDescent="0.3">
      <c r="A1" s="333" t="s">
        <v>275</v>
      </c>
      <c r="B1" s="333"/>
      <c r="C1" s="333"/>
      <c r="D1" s="333"/>
      <c r="E1" s="333"/>
      <c r="F1" s="333"/>
      <c r="G1" s="333"/>
      <c r="H1" s="333"/>
      <c r="I1" s="333"/>
    </row>
    <row r="2" spans="1:13" ht="24" customHeight="1" x14ac:dyDescent="0.3">
      <c r="A2" s="126"/>
      <c r="B2" s="213"/>
      <c r="C2" s="338" t="s">
        <v>0</v>
      </c>
      <c r="D2" s="338"/>
      <c r="E2" s="338"/>
      <c r="F2" s="338"/>
      <c r="G2" s="338"/>
      <c r="H2" s="129"/>
      <c r="I2" s="129"/>
    </row>
    <row r="3" spans="1:13" x14ac:dyDescent="0.3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3" x14ac:dyDescent="0.3">
      <c r="A4" s="336"/>
      <c r="B4" s="335"/>
      <c r="C4" s="335"/>
      <c r="D4" s="336"/>
      <c r="E4" s="336"/>
      <c r="F4" s="337"/>
      <c r="G4" s="336"/>
      <c r="H4" s="337"/>
      <c r="I4" s="337"/>
    </row>
    <row r="5" spans="1:13" x14ac:dyDescent="0.3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3" s="136" customFormat="1" ht="24" customHeight="1" x14ac:dyDescent="0.3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 x14ac:dyDescent="0.3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 x14ac:dyDescent="0.25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 x14ac:dyDescent="0.3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 x14ac:dyDescent="0.3">
      <c r="A12" s="369" t="s">
        <v>19</v>
      </c>
      <c r="B12" s="369"/>
      <c r="C12" s="369"/>
      <c r="D12" s="369"/>
      <c r="E12" s="369"/>
      <c r="F12" s="369"/>
      <c r="G12" s="369"/>
      <c r="H12" s="369"/>
      <c r="I12" s="369"/>
    </row>
    <row r="13" spans="1:13" s="153" customFormat="1" ht="55.5" customHeight="1" x14ac:dyDescent="0.25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 x14ac:dyDescent="0.3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 x14ac:dyDescent="0.3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 x14ac:dyDescent="0.3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 x14ac:dyDescent="0.3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 x14ac:dyDescent="0.3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 x14ac:dyDescent="0.3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 x14ac:dyDescent="0.3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 x14ac:dyDescent="0.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 x14ac:dyDescent="0.3">
      <c r="A22" s="373" t="s">
        <v>276</v>
      </c>
      <c r="B22" s="373"/>
      <c r="C22" s="373"/>
      <c r="D22" s="373"/>
      <c r="E22" s="373"/>
      <c r="F22" s="373"/>
      <c r="G22" s="373"/>
      <c r="H22" s="373"/>
      <c r="I22" s="373"/>
    </row>
    <row r="23" spans="1:13" x14ac:dyDescent="0.3">
      <c r="A23" s="126"/>
      <c r="B23" s="213"/>
      <c r="C23" s="338" t="s">
        <v>0</v>
      </c>
      <c r="D23" s="338"/>
      <c r="E23" s="338"/>
      <c r="F23" s="338"/>
      <c r="G23" s="338"/>
      <c r="H23" s="129"/>
      <c r="I23" s="129"/>
    </row>
    <row r="24" spans="1:13" ht="8.25" customHeight="1" x14ac:dyDescent="0.3">
      <c r="A24" s="336" t="s">
        <v>1</v>
      </c>
      <c r="B24" s="335" t="s">
        <v>2</v>
      </c>
      <c r="C24" s="335" t="s">
        <v>3</v>
      </c>
      <c r="D24" s="336" t="s">
        <v>4</v>
      </c>
      <c r="E24" s="336" t="s">
        <v>5</v>
      </c>
      <c r="F24" s="337" t="s">
        <v>6</v>
      </c>
      <c r="G24" s="336" t="s">
        <v>7</v>
      </c>
      <c r="H24" s="337" t="s">
        <v>8</v>
      </c>
      <c r="I24" s="337" t="s">
        <v>9</v>
      </c>
    </row>
    <row r="25" spans="1:13" x14ac:dyDescent="0.3">
      <c r="A25" s="336"/>
      <c r="B25" s="335"/>
      <c r="C25" s="335"/>
      <c r="D25" s="336"/>
      <c r="E25" s="336"/>
      <c r="F25" s="337"/>
      <c r="G25" s="336"/>
      <c r="H25" s="337"/>
      <c r="I25" s="337"/>
    </row>
    <row r="26" spans="1:13" x14ac:dyDescent="0.3">
      <c r="A26" s="336"/>
      <c r="B26" s="201" t="s">
        <v>10</v>
      </c>
      <c r="C26" s="335"/>
      <c r="D26" s="199" t="s">
        <v>10</v>
      </c>
      <c r="E26" s="199" t="s">
        <v>10</v>
      </c>
      <c r="F26" s="204" t="s">
        <v>10</v>
      </c>
      <c r="G26" s="199" t="s">
        <v>11</v>
      </c>
      <c r="H26" s="337"/>
      <c r="I26" s="337"/>
    </row>
    <row r="27" spans="1:13" ht="21.75" customHeight="1" x14ac:dyDescent="0.3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 x14ac:dyDescent="0.3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 x14ac:dyDescent="0.3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 x14ac:dyDescent="0.35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 x14ac:dyDescent="0.35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 x14ac:dyDescent="0.3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 x14ac:dyDescent="0.3">
      <c r="A33" s="369" t="s">
        <v>19</v>
      </c>
      <c r="B33" s="369"/>
      <c r="C33" s="369"/>
      <c r="D33" s="369"/>
      <c r="E33" s="369"/>
      <c r="F33" s="369"/>
      <c r="G33" s="369"/>
      <c r="H33" s="369"/>
      <c r="I33" s="369"/>
    </row>
    <row r="34" spans="1:13" ht="63.75" customHeight="1" x14ac:dyDescent="0.3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 x14ac:dyDescent="0.3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 x14ac:dyDescent="0.3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 x14ac:dyDescent="0.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 x14ac:dyDescent="0.3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 x14ac:dyDescent="0.3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 x14ac:dyDescent="0.3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 x14ac:dyDescent="0.3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 x14ac:dyDescent="0.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60" t="s">
        <v>153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137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138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48" t="s">
        <v>45</v>
      </c>
      <c r="D10" s="349"/>
      <c r="E10" s="349"/>
      <c r="F10" s="350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56" t="s">
        <v>149</v>
      </c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56" t="s">
        <v>144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48" t="s">
        <v>151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48">
        <v>200</v>
      </c>
      <c r="D19" s="349"/>
      <c r="E19" s="349"/>
      <c r="F19" s="350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48" t="s">
        <v>16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 x14ac:dyDescent="0.25">
      <c r="A22" s="348" t="s">
        <v>262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ht="18.75" customHeight="1" x14ac:dyDescent="0.2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 x14ac:dyDescent="0.2">
      <c r="A24" s="353"/>
      <c r="B24" s="354"/>
      <c r="C24" s="354"/>
      <c r="D24" s="355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 x14ac:dyDescent="0.3">
      <c r="A25" s="357" t="s">
        <v>154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8"/>
      <c r="L25" s="358"/>
    </row>
    <row r="26" spans="1:12" s="44" customFormat="1" x14ac:dyDescent="0.2">
      <c r="A26" s="348" t="s">
        <v>36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49" t="s">
        <v>143</v>
      </c>
      <c r="B33" s="346" t="s">
        <v>186</v>
      </c>
      <c r="C33" s="347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48" t="s">
        <v>177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x14ac:dyDescent="0.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 x14ac:dyDescent="0.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 x14ac:dyDescent="0.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 x14ac:dyDescent="0.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 x14ac:dyDescent="0.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 x14ac:dyDescent="0.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 x14ac:dyDescent="0.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 x14ac:dyDescent="0.2">
      <c r="A45" s="49" t="s">
        <v>143</v>
      </c>
      <c r="B45" s="346" t="s">
        <v>185</v>
      </c>
      <c r="C45" s="347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 x14ac:dyDescent="0.2">
      <c r="A46" s="348" t="s">
        <v>38</v>
      </c>
      <c r="B46" s="349"/>
      <c r="C46" s="349"/>
      <c r="D46" s="349"/>
      <c r="E46" s="349"/>
      <c r="F46" s="349"/>
      <c r="G46" s="349"/>
      <c r="H46" s="349"/>
      <c r="I46" s="349"/>
      <c r="J46" s="349"/>
      <c r="K46" s="349"/>
      <c r="L46" s="350"/>
    </row>
    <row r="47" spans="1:12" x14ac:dyDescent="0.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 x14ac:dyDescent="0.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 x14ac:dyDescent="0.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46" t="s">
        <v>187</v>
      </c>
      <c r="C50" s="347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 x14ac:dyDescent="0.2">
      <c r="A51" s="343" t="s">
        <v>55</v>
      </c>
      <c r="B51" s="344"/>
      <c r="C51" s="344"/>
      <c r="D51" s="344"/>
      <c r="E51" s="344"/>
      <c r="F51" s="344"/>
      <c r="G51" s="344"/>
      <c r="H51" s="344"/>
      <c r="I51" s="344"/>
      <c r="J51" s="344"/>
      <c r="K51" s="344"/>
      <c r="L51" s="345"/>
    </row>
    <row r="52" spans="1:12" ht="16.5" x14ac:dyDescent="0.2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 x14ac:dyDescent="0.2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 x14ac:dyDescent="0.2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 x14ac:dyDescent="0.2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 x14ac:dyDescent="0.2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 x14ac:dyDescent="0.2">
      <c r="A57" s="49" t="s">
        <v>143</v>
      </c>
      <c r="B57" s="346">
        <v>90</v>
      </c>
      <c r="C57" s="347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 x14ac:dyDescent="0.2">
      <c r="A58" s="348" t="s">
        <v>23</v>
      </c>
      <c r="B58" s="349"/>
      <c r="C58" s="349"/>
      <c r="D58" s="349"/>
      <c r="E58" s="349"/>
      <c r="F58" s="349"/>
      <c r="G58" s="349"/>
      <c r="H58" s="349"/>
      <c r="I58" s="349"/>
      <c r="J58" s="349"/>
      <c r="K58" s="349"/>
      <c r="L58" s="350"/>
    </row>
    <row r="59" spans="1:12" x14ac:dyDescent="0.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 x14ac:dyDescent="0.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 x14ac:dyDescent="0.2">
      <c r="A61" s="58" t="s">
        <v>143</v>
      </c>
      <c r="B61" s="351">
        <v>200</v>
      </c>
      <c r="C61" s="352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 x14ac:dyDescent="0.2">
      <c r="A62" s="30" t="s">
        <v>163</v>
      </c>
      <c r="B62" s="59">
        <v>80</v>
      </c>
      <c r="C62" s="59">
        <v>80</v>
      </c>
      <c r="D62" s="340"/>
      <c r="E62" s="341"/>
      <c r="F62" s="341"/>
      <c r="G62" s="342"/>
      <c r="H62" s="50"/>
      <c r="I62" s="50"/>
      <c r="J62" s="50"/>
      <c r="K62" s="50"/>
      <c r="L62" s="61"/>
    </row>
    <row r="63" spans="1:12" x14ac:dyDescent="0.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340"/>
      <c r="E64" s="341"/>
      <c r="F64" s="341"/>
      <c r="G64" s="342"/>
      <c r="H64" s="50"/>
      <c r="I64" s="50"/>
      <c r="J64" s="50"/>
      <c r="K64" s="50"/>
      <c r="L64" s="61"/>
    </row>
    <row r="65" spans="1:12" x14ac:dyDescent="0.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 x14ac:dyDescent="0.2">
      <c r="A66" s="340" t="s">
        <v>133</v>
      </c>
      <c r="B66" s="341"/>
      <c r="C66" s="341"/>
      <c r="D66" s="342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 x14ac:dyDescent="0.2">
      <c r="A67" s="22"/>
      <c r="B67" s="22"/>
      <c r="C67" s="63"/>
      <c r="E67" s="64"/>
      <c r="F67" s="22"/>
      <c r="G67" s="22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 x14ac:dyDescent="0.2">
      <c r="A1" s="360" t="s">
        <v>255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252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59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43" t="s">
        <v>29</v>
      </c>
      <c r="D10" s="349"/>
      <c r="E10" s="349"/>
      <c r="F10" s="350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x14ac:dyDescent="0.2">
      <c r="A11" s="343" t="s">
        <v>88</v>
      </c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5"/>
    </row>
    <row r="12" spans="1:12" x14ac:dyDescent="0.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 x14ac:dyDescent="0.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 x14ac:dyDescent="0.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 x14ac:dyDescent="0.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 x14ac:dyDescent="0.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 x14ac:dyDescent="0.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 x14ac:dyDescent="0.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 x14ac:dyDescent="0.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 x14ac:dyDescent="0.2">
      <c r="A20" s="85" t="s">
        <v>143</v>
      </c>
      <c r="B20" s="346">
        <v>100</v>
      </c>
      <c r="C20" s="347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 x14ac:dyDescent="0.2">
      <c r="A21" s="348" t="s">
        <v>51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s="44" customFormat="1" ht="14.25" customHeight="1" x14ac:dyDescent="0.2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 x14ac:dyDescent="0.2">
      <c r="A23" s="89" t="s">
        <v>143</v>
      </c>
      <c r="B23" s="346">
        <v>100</v>
      </c>
      <c r="C23" s="347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 x14ac:dyDescent="0.2">
      <c r="A24" s="348" t="s">
        <v>151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ht="16.5" customHeight="1" x14ac:dyDescent="0.2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 x14ac:dyDescent="0.2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 x14ac:dyDescent="0.2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 x14ac:dyDescent="0.2">
      <c r="A28" s="30" t="s">
        <v>143</v>
      </c>
      <c r="B28" s="25"/>
      <c r="C28" s="348">
        <v>200</v>
      </c>
      <c r="D28" s="349"/>
      <c r="E28" s="349"/>
      <c r="F28" s="350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 x14ac:dyDescent="0.25">
      <c r="A29" s="348" t="s">
        <v>16</v>
      </c>
      <c r="B29" s="349"/>
      <c r="C29" s="349"/>
      <c r="D29" s="349"/>
      <c r="E29" s="349"/>
      <c r="F29" s="349"/>
      <c r="G29" s="349"/>
      <c r="H29" s="349"/>
      <c r="I29" s="349"/>
      <c r="J29" s="349"/>
      <c r="K29" s="349"/>
      <c r="L29" s="350"/>
    </row>
    <row r="30" spans="1:12" s="41" customFormat="1" ht="18" customHeight="1" x14ac:dyDescent="0.25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 x14ac:dyDescent="0.2">
      <c r="A31" s="353"/>
      <c r="B31" s="354"/>
      <c r="C31" s="354"/>
      <c r="D31" s="355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 x14ac:dyDescent="0.3">
      <c r="A32" s="357" t="s">
        <v>154</v>
      </c>
      <c r="B32" s="358"/>
      <c r="C32" s="358"/>
      <c r="D32" s="358"/>
      <c r="E32" s="358"/>
      <c r="F32" s="358"/>
      <c r="G32" s="358"/>
      <c r="H32" s="358"/>
      <c r="I32" s="358"/>
      <c r="J32" s="358"/>
      <c r="K32" s="358"/>
      <c r="L32" s="358"/>
    </row>
    <row r="33" spans="1:12" s="44" customFormat="1" x14ac:dyDescent="0.2">
      <c r="A33" s="348" t="s">
        <v>155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s="44" customFormat="1" x14ac:dyDescent="0.2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 x14ac:dyDescent="0.2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 x14ac:dyDescent="0.2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 x14ac:dyDescent="0.2">
      <c r="A37" s="85" t="s">
        <v>143</v>
      </c>
      <c r="B37" s="346" t="s">
        <v>186</v>
      </c>
      <c r="C37" s="347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 x14ac:dyDescent="0.2">
      <c r="A38" s="348" t="s">
        <v>219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ht="16.5" x14ac:dyDescent="0.2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 x14ac:dyDescent="0.2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 x14ac:dyDescent="0.2">
      <c r="A46" s="85" t="s">
        <v>143</v>
      </c>
      <c r="B46" s="381" t="s">
        <v>185</v>
      </c>
      <c r="C46" s="381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 x14ac:dyDescent="0.2">
      <c r="A47" s="392" t="s">
        <v>123</v>
      </c>
      <c r="B47" s="393"/>
      <c r="C47" s="393"/>
      <c r="D47" s="393"/>
      <c r="E47" s="393"/>
      <c r="F47" s="393"/>
      <c r="G47" s="393"/>
      <c r="H47" s="349"/>
      <c r="I47" s="349"/>
      <c r="J47" s="349"/>
      <c r="K47" s="349"/>
      <c r="L47" s="350"/>
    </row>
    <row r="48" spans="1:12" ht="15.75" customHeight="1" x14ac:dyDescent="0.2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 x14ac:dyDescent="0.2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 x14ac:dyDescent="0.2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 x14ac:dyDescent="0.2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 x14ac:dyDescent="0.2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 x14ac:dyDescent="0.2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 x14ac:dyDescent="0.2">
      <c r="A55" s="75" t="s">
        <v>143</v>
      </c>
      <c r="B55" s="376">
        <v>220</v>
      </c>
      <c r="C55" s="376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 x14ac:dyDescent="0.2">
      <c r="A56" s="348" t="s">
        <v>151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48">
        <v>200</v>
      </c>
      <c r="D60" s="349"/>
      <c r="E60" s="349"/>
      <c r="F60" s="350"/>
      <c r="G60" s="31">
        <v>5</v>
      </c>
      <c r="H60" s="15"/>
      <c r="I60" s="15"/>
      <c r="J60" s="15"/>
      <c r="K60" s="15"/>
      <c r="L60" s="15"/>
    </row>
    <row r="61" spans="1:12" x14ac:dyDescent="0.2">
      <c r="A61" s="30" t="s">
        <v>163</v>
      </c>
      <c r="B61" s="59">
        <v>80</v>
      </c>
      <c r="C61" s="59">
        <v>80</v>
      </c>
      <c r="D61" s="340"/>
      <c r="E61" s="341"/>
      <c r="F61" s="341"/>
      <c r="G61" s="342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40"/>
      <c r="E63" s="341"/>
      <c r="F63" s="341"/>
      <c r="G63" s="342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40" t="s">
        <v>133</v>
      </c>
      <c r="B65" s="341"/>
      <c r="C65" s="341"/>
      <c r="D65" s="342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4"/>
  <sheetViews>
    <sheetView view="pageBreakPreview" topLeftCell="B11" zoomScaleSheetLayoutView="100" workbookViewId="0">
      <selection activeCell="L24" sqref="L24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5703125" style="139" customWidth="1"/>
    <col min="4" max="4" width="9.5703125" style="276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idden="1" x14ac:dyDescent="0.3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5" ht="21" customHeight="1" x14ac:dyDescent="0.3">
      <c r="A2" s="262" t="s">
        <v>301</v>
      </c>
      <c r="B2" s="269"/>
      <c r="C2" s="269"/>
      <c r="D2" s="269"/>
      <c r="E2" s="263"/>
      <c r="F2" s="263"/>
      <c r="G2" s="263"/>
      <c r="H2" s="398" t="s">
        <v>291</v>
      </c>
      <c r="I2" s="398"/>
      <c r="J2" s="398"/>
      <c r="K2" s="263"/>
      <c r="L2" s="263"/>
    </row>
    <row r="3" spans="1:15" ht="21" customHeight="1" x14ac:dyDescent="0.3">
      <c r="A3"/>
      <c r="B3"/>
      <c r="C3"/>
      <c r="D3" s="269"/>
      <c r="E3"/>
      <c r="F3"/>
      <c r="G3"/>
      <c r="H3" s="398" t="s">
        <v>292</v>
      </c>
      <c r="I3" s="398"/>
      <c r="J3" s="398"/>
      <c r="K3"/>
      <c r="L3" s="131"/>
    </row>
    <row r="4" spans="1:15" ht="42" customHeight="1" x14ac:dyDescent="0.3">
      <c r="A4" s="264"/>
      <c r="B4" s="399" t="s">
        <v>324</v>
      </c>
      <c r="C4" s="399"/>
      <c r="D4" s="399"/>
      <c r="E4" s="399"/>
      <c r="F4" s="399"/>
      <c r="G4" s="399"/>
      <c r="H4" s="399"/>
      <c r="I4" s="399"/>
      <c r="J4" s="399"/>
      <c r="K4" s="264"/>
      <c r="L4" s="131"/>
    </row>
    <row r="5" spans="1:15" ht="21" customHeight="1" x14ac:dyDescent="0.3">
      <c r="A5" s="264"/>
      <c r="B5" s="265"/>
      <c r="C5" s="399" t="s">
        <v>293</v>
      </c>
      <c r="D5" s="399"/>
      <c r="E5" s="399"/>
      <c r="F5" s="399"/>
      <c r="G5" s="399"/>
      <c r="H5" s="399"/>
      <c r="I5" s="399"/>
      <c r="J5" s="265"/>
      <c r="K5" s="264"/>
      <c r="L5" s="131"/>
    </row>
    <row r="6" spans="1:15" s="130" customFormat="1" x14ac:dyDescent="0.3">
      <c r="A6" s="336" t="s">
        <v>1</v>
      </c>
      <c r="B6" s="366" t="s">
        <v>2</v>
      </c>
      <c r="C6" s="366" t="s">
        <v>2</v>
      </c>
      <c r="D6" s="372" t="s">
        <v>3</v>
      </c>
      <c r="E6" s="367" t="s">
        <v>4</v>
      </c>
      <c r="F6" s="367" t="s">
        <v>4</v>
      </c>
      <c r="G6" s="367" t="s">
        <v>5</v>
      </c>
      <c r="H6" s="367" t="s">
        <v>5</v>
      </c>
      <c r="I6" s="368" t="s">
        <v>6</v>
      </c>
      <c r="J6" s="368" t="s">
        <v>6</v>
      </c>
      <c r="K6" s="367" t="s">
        <v>7</v>
      </c>
      <c r="L6" s="367" t="s">
        <v>7</v>
      </c>
    </row>
    <row r="7" spans="1:15" s="130" customFormat="1" ht="4.5" customHeight="1" x14ac:dyDescent="0.3">
      <c r="A7" s="336"/>
      <c r="B7" s="366"/>
      <c r="C7" s="366"/>
      <c r="D7" s="394"/>
      <c r="E7" s="367"/>
      <c r="F7" s="367"/>
      <c r="G7" s="367"/>
      <c r="H7" s="367"/>
      <c r="I7" s="368"/>
      <c r="J7" s="368"/>
      <c r="K7" s="367"/>
      <c r="L7" s="367"/>
    </row>
    <row r="8" spans="1:15" s="130" customFormat="1" x14ac:dyDescent="0.3">
      <c r="A8" s="336"/>
      <c r="B8" s="261" t="s">
        <v>295</v>
      </c>
      <c r="C8" s="261" t="s">
        <v>296</v>
      </c>
      <c r="D8" s="395"/>
      <c r="E8" s="271" t="s">
        <v>295</v>
      </c>
      <c r="F8" s="271" t="s">
        <v>296</v>
      </c>
      <c r="G8" s="271" t="s">
        <v>295</v>
      </c>
      <c r="H8" s="271" t="s">
        <v>296</v>
      </c>
      <c r="I8" s="271" t="s">
        <v>295</v>
      </c>
      <c r="J8" s="271" t="s">
        <v>296</v>
      </c>
      <c r="K8" s="271" t="s">
        <v>295</v>
      </c>
      <c r="L8" s="271" t="s">
        <v>296</v>
      </c>
    </row>
    <row r="9" spans="1:15" s="136" customFormat="1" ht="38.25" customHeight="1" x14ac:dyDescent="0.25">
      <c r="A9" s="291" t="s">
        <v>28</v>
      </c>
      <c r="B9" s="285">
        <v>200</v>
      </c>
      <c r="C9" s="285">
        <v>250</v>
      </c>
      <c r="D9" s="298">
        <v>47.22</v>
      </c>
      <c r="E9" s="286">
        <v>6.42</v>
      </c>
      <c r="F9" s="286">
        <v>8.02</v>
      </c>
      <c r="G9" s="286">
        <v>4.9000000000000004</v>
      </c>
      <c r="H9" s="286">
        <v>6.12</v>
      </c>
      <c r="I9" s="286">
        <v>33.97</v>
      </c>
      <c r="J9" s="286">
        <v>42.46</v>
      </c>
      <c r="K9" s="286">
        <v>205.6</v>
      </c>
      <c r="L9" s="286">
        <v>257</v>
      </c>
    </row>
    <row r="10" spans="1:15" s="275" customFormat="1" ht="31.5" customHeight="1" x14ac:dyDescent="0.3">
      <c r="A10" s="272" t="s">
        <v>149</v>
      </c>
      <c r="B10" s="285">
        <v>10</v>
      </c>
      <c r="C10" s="285">
        <v>10</v>
      </c>
      <c r="D10" s="298">
        <v>4.97</v>
      </c>
      <c r="E10" s="286">
        <v>0.1</v>
      </c>
      <c r="F10" s="286">
        <v>0.1</v>
      </c>
      <c r="G10" s="286">
        <v>8.3000000000000007</v>
      </c>
      <c r="H10" s="286">
        <v>8.3000000000000007</v>
      </c>
      <c r="I10" s="286">
        <v>0.1</v>
      </c>
      <c r="J10" s="286">
        <v>0.1</v>
      </c>
      <c r="K10" s="286">
        <v>74.900000000000006</v>
      </c>
      <c r="L10" s="286">
        <v>74.900000000000006</v>
      </c>
    </row>
    <row r="11" spans="1:15" s="275" customFormat="1" ht="36.75" customHeight="1" x14ac:dyDescent="0.3">
      <c r="A11" s="272" t="s">
        <v>32</v>
      </c>
      <c r="B11" s="283">
        <v>30</v>
      </c>
      <c r="C11" s="283">
        <v>30</v>
      </c>
      <c r="D11" s="298">
        <v>19.059999999999999</v>
      </c>
      <c r="E11" s="286">
        <v>7.02</v>
      </c>
      <c r="F11" s="286">
        <v>7.02</v>
      </c>
      <c r="G11" s="286">
        <v>5.8</v>
      </c>
      <c r="H11" s="286">
        <v>5.8</v>
      </c>
      <c r="I11" s="286">
        <v>0</v>
      </c>
      <c r="J11" s="286">
        <v>0</v>
      </c>
      <c r="K11" s="286">
        <v>109.1</v>
      </c>
      <c r="L11" s="286">
        <v>109.1</v>
      </c>
    </row>
    <row r="12" spans="1:15" s="275" customFormat="1" ht="36.75" customHeight="1" x14ac:dyDescent="0.3">
      <c r="A12" s="272" t="s">
        <v>16</v>
      </c>
      <c r="B12" s="283">
        <v>60</v>
      </c>
      <c r="C12" s="283">
        <v>60</v>
      </c>
      <c r="D12" s="298">
        <v>6.47</v>
      </c>
      <c r="E12" s="286">
        <v>4.8</v>
      </c>
      <c r="F12" s="286">
        <v>4.8</v>
      </c>
      <c r="G12" s="286">
        <v>0.6</v>
      </c>
      <c r="H12" s="286">
        <v>0.6</v>
      </c>
      <c r="I12" s="286">
        <v>31.8</v>
      </c>
      <c r="J12" s="286">
        <v>31.8</v>
      </c>
      <c r="K12" s="286">
        <v>150</v>
      </c>
      <c r="L12" s="286">
        <v>150</v>
      </c>
    </row>
    <row r="13" spans="1:15" s="275" customFormat="1" ht="36.75" customHeight="1" x14ac:dyDescent="0.3">
      <c r="A13" s="281" t="s">
        <v>300</v>
      </c>
      <c r="B13" s="283">
        <v>200</v>
      </c>
      <c r="C13" s="283">
        <v>200</v>
      </c>
      <c r="D13" s="298">
        <v>9.64</v>
      </c>
      <c r="E13" s="286">
        <v>0.2</v>
      </c>
      <c r="F13" s="286">
        <v>0.2</v>
      </c>
      <c r="G13" s="286">
        <v>0</v>
      </c>
      <c r="H13" s="286">
        <v>0</v>
      </c>
      <c r="I13" s="286">
        <v>6.4</v>
      </c>
      <c r="J13" s="286">
        <v>6.4</v>
      </c>
      <c r="K13" s="286">
        <v>26.4</v>
      </c>
      <c r="L13" s="286">
        <v>26.4</v>
      </c>
      <c r="M13" s="147"/>
      <c r="N13" s="148"/>
      <c r="O13" s="149"/>
    </row>
    <row r="14" spans="1:15" s="275" customFormat="1" ht="20.25" customHeight="1" x14ac:dyDescent="0.3">
      <c r="A14" s="289" t="s">
        <v>18</v>
      </c>
      <c r="B14" s="278">
        <f>SUM(B9:B13)</f>
        <v>500</v>
      </c>
      <c r="C14" s="278">
        <f>SUM(C9:C13)</f>
        <v>550</v>
      </c>
      <c r="D14" s="313">
        <f>D9+D10+D11+D12+D13</f>
        <v>87.36</v>
      </c>
      <c r="E14" s="278">
        <f t="shared" ref="E14:L14" si="0">SUM(E9:E13)</f>
        <v>18.54</v>
      </c>
      <c r="F14" s="278">
        <f t="shared" si="0"/>
        <v>20.139999999999997</v>
      </c>
      <c r="G14" s="278">
        <f t="shared" si="0"/>
        <v>19.600000000000001</v>
      </c>
      <c r="H14" s="278">
        <f t="shared" si="0"/>
        <v>20.820000000000004</v>
      </c>
      <c r="I14" s="278">
        <f t="shared" si="0"/>
        <v>72.27000000000001</v>
      </c>
      <c r="J14" s="278">
        <f t="shared" si="0"/>
        <v>80.760000000000005</v>
      </c>
      <c r="K14" s="278">
        <f t="shared" si="0"/>
        <v>566</v>
      </c>
      <c r="L14" s="278">
        <f t="shared" si="0"/>
        <v>617.4</v>
      </c>
    </row>
    <row r="15" spans="1:15" ht="21" customHeight="1" x14ac:dyDescent="0.3">
      <c r="A15" s="396" t="s">
        <v>19</v>
      </c>
      <c r="B15" s="397"/>
      <c r="C15" s="397"/>
      <c r="D15" s="397"/>
      <c r="E15" s="397"/>
      <c r="F15" s="397"/>
      <c r="G15" s="397"/>
      <c r="H15" s="397"/>
      <c r="I15" s="397"/>
      <c r="J15" s="397"/>
      <c r="K15" s="397"/>
      <c r="L15" s="397"/>
    </row>
    <row r="16" spans="1:15" s="275" customFormat="1" ht="51" customHeight="1" x14ac:dyDescent="0.3">
      <c r="A16" s="280" t="s">
        <v>298</v>
      </c>
      <c r="B16" s="283">
        <v>60</v>
      </c>
      <c r="C16" s="251">
        <v>100</v>
      </c>
      <c r="D16" s="251">
        <v>12</v>
      </c>
      <c r="E16" s="286">
        <v>0.66</v>
      </c>
      <c r="F16" s="286">
        <v>1.1000000000000001</v>
      </c>
      <c r="G16" s="286">
        <v>0.12</v>
      </c>
      <c r="H16" s="286">
        <v>0.2</v>
      </c>
      <c r="I16" s="286">
        <v>2.2799999999999998</v>
      </c>
      <c r="J16" s="286">
        <v>3.8</v>
      </c>
      <c r="K16" s="286">
        <v>13.2</v>
      </c>
      <c r="L16" s="286">
        <v>22</v>
      </c>
    </row>
    <row r="17" spans="1:12" s="275" customFormat="1" ht="38.25" customHeight="1" x14ac:dyDescent="0.3">
      <c r="A17" s="281" t="s">
        <v>288</v>
      </c>
      <c r="B17" s="284">
        <v>250</v>
      </c>
      <c r="C17" s="251">
        <v>300</v>
      </c>
      <c r="D17" s="251">
        <v>15</v>
      </c>
      <c r="E17" s="286">
        <v>2.15</v>
      </c>
      <c r="F17" s="286">
        <v>2.58</v>
      </c>
      <c r="G17" s="286">
        <v>6.1</v>
      </c>
      <c r="H17" s="286">
        <v>7.32</v>
      </c>
      <c r="I17" s="286">
        <v>12.97</v>
      </c>
      <c r="J17" s="286">
        <v>15.57</v>
      </c>
      <c r="K17" s="286">
        <v>115.42</v>
      </c>
      <c r="L17" s="286">
        <v>138.51</v>
      </c>
    </row>
    <row r="18" spans="1:12" s="275" customFormat="1" ht="30.75" customHeight="1" x14ac:dyDescent="0.3">
      <c r="A18" s="282" t="s">
        <v>59</v>
      </c>
      <c r="B18" s="285">
        <v>200</v>
      </c>
      <c r="C18" s="260">
        <v>250</v>
      </c>
      <c r="D18" s="260">
        <v>20</v>
      </c>
      <c r="E18" s="286">
        <v>4</v>
      </c>
      <c r="F18" s="286">
        <v>5.0999999999999996</v>
      </c>
      <c r="G18" s="286">
        <v>7.6</v>
      </c>
      <c r="H18" s="286">
        <v>9.5</v>
      </c>
      <c r="I18" s="286">
        <v>31.6</v>
      </c>
      <c r="J18" s="286">
        <v>39.5</v>
      </c>
      <c r="K18" s="286">
        <v>211</v>
      </c>
      <c r="L18" s="286">
        <v>263.87</v>
      </c>
    </row>
    <row r="19" spans="1:12" s="275" customFormat="1" ht="28.5" customHeight="1" x14ac:dyDescent="0.3">
      <c r="A19" s="272" t="s">
        <v>302</v>
      </c>
      <c r="B19" s="309">
        <v>100</v>
      </c>
      <c r="C19" s="253">
        <v>100</v>
      </c>
      <c r="D19" s="253">
        <v>35</v>
      </c>
      <c r="E19" s="294">
        <v>14.4</v>
      </c>
      <c r="F19" s="294">
        <v>14.4</v>
      </c>
      <c r="G19" s="294">
        <v>11</v>
      </c>
      <c r="H19" s="294">
        <v>14</v>
      </c>
      <c r="I19" s="294">
        <v>3.2</v>
      </c>
      <c r="J19" s="294">
        <v>3.2</v>
      </c>
      <c r="K19" s="294">
        <v>222.1</v>
      </c>
      <c r="L19" s="294">
        <v>222.1</v>
      </c>
    </row>
    <row r="20" spans="1:12" s="275" customFormat="1" ht="34.5" customHeight="1" x14ac:dyDescent="0.3">
      <c r="A20" s="281" t="s">
        <v>280</v>
      </c>
      <c r="B20" s="293">
        <v>200</v>
      </c>
      <c r="C20" s="253">
        <v>200</v>
      </c>
      <c r="D20" s="315">
        <v>10</v>
      </c>
      <c r="E20" s="295">
        <v>0.35</v>
      </c>
      <c r="F20" s="295">
        <v>0.35</v>
      </c>
      <c r="G20" s="295">
        <v>0.08</v>
      </c>
      <c r="H20" s="295">
        <v>0.08</v>
      </c>
      <c r="I20" s="295">
        <v>29.85</v>
      </c>
      <c r="J20" s="295">
        <v>29.85</v>
      </c>
      <c r="K20" s="295">
        <v>122</v>
      </c>
      <c r="L20" s="295">
        <v>122</v>
      </c>
    </row>
    <row r="21" spans="1:12" s="275" customFormat="1" ht="27" customHeight="1" x14ac:dyDescent="0.3">
      <c r="A21" s="281" t="s">
        <v>286</v>
      </c>
      <c r="B21" s="284">
        <v>30</v>
      </c>
      <c r="C21" s="251">
        <v>30</v>
      </c>
      <c r="D21" s="316">
        <v>3</v>
      </c>
      <c r="E21" s="287">
        <v>2.5</v>
      </c>
      <c r="F21" s="287">
        <v>2.5</v>
      </c>
      <c r="G21" s="287">
        <v>0.5</v>
      </c>
      <c r="H21" s="287">
        <v>0.5</v>
      </c>
      <c r="I21" s="287">
        <v>12.7</v>
      </c>
      <c r="J21" s="287">
        <v>12.7</v>
      </c>
      <c r="K21" s="287">
        <v>66.099999999999994</v>
      </c>
      <c r="L21" s="287">
        <v>66.099999999999994</v>
      </c>
    </row>
    <row r="22" spans="1:12" s="275" customFormat="1" ht="34.5" customHeight="1" x14ac:dyDescent="0.3">
      <c r="A22" s="281" t="s">
        <v>287</v>
      </c>
      <c r="B22" s="283">
        <v>30</v>
      </c>
      <c r="C22" s="251">
        <v>30</v>
      </c>
      <c r="D22" s="251">
        <v>3</v>
      </c>
      <c r="E22" s="286">
        <v>2.4</v>
      </c>
      <c r="F22" s="286">
        <v>2.4</v>
      </c>
      <c r="G22" s="286">
        <v>0.3</v>
      </c>
      <c r="H22" s="286">
        <v>0.3</v>
      </c>
      <c r="I22" s="286">
        <v>14.6</v>
      </c>
      <c r="J22" s="286">
        <v>14.6</v>
      </c>
      <c r="K22" s="286">
        <v>72.599999999999994</v>
      </c>
      <c r="L22" s="286">
        <v>72.599999999999994</v>
      </c>
    </row>
    <row r="23" spans="1:12" s="275" customFormat="1" ht="21.75" customHeight="1" x14ac:dyDescent="0.3">
      <c r="A23" s="219" t="s">
        <v>27</v>
      </c>
      <c r="B23" s="310">
        <f>SUM(B16:B22)</f>
        <v>870</v>
      </c>
      <c r="C23" s="310">
        <f>SUM(C16:C22)</f>
        <v>1010</v>
      </c>
      <c r="D23" s="317">
        <f>D16+D17+D18+D19+D20+D21+D22</f>
        <v>98</v>
      </c>
      <c r="E23" s="292">
        <f t="shared" ref="E23:L23" si="1">SUM(E16:E22)</f>
        <v>26.46</v>
      </c>
      <c r="F23" s="292">
        <f t="shared" si="1"/>
        <v>28.43</v>
      </c>
      <c r="G23" s="292">
        <f t="shared" si="1"/>
        <v>25.7</v>
      </c>
      <c r="H23" s="292">
        <f t="shared" si="1"/>
        <v>31.9</v>
      </c>
      <c r="I23" s="292">
        <f t="shared" si="1"/>
        <v>107.2</v>
      </c>
      <c r="J23" s="292">
        <f t="shared" si="1"/>
        <v>119.22000000000001</v>
      </c>
      <c r="K23" s="292">
        <f t="shared" si="1"/>
        <v>822.42000000000007</v>
      </c>
      <c r="L23" s="292">
        <f t="shared" si="1"/>
        <v>907.18000000000006</v>
      </c>
    </row>
    <row r="24" spans="1:12" x14ac:dyDescent="0.3">
      <c r="A24" s="221" t="s">
        <v>42</v>
      </c>
      <c r="B24" s="56"/>
      <c r="C24" s="56"/>
      <c r="D24" s="273"/>
      <c r="E24" s="174">
        <f t="shared" ref="E24:L24" si="2">E14+E23</f>
        <v>45</v>
      </c>
      <c r="F24" s="174">
        <f t="shared" si="2"/>
        <v>48.569999999999993</v>
      </c>
      <c r="G24" s="174">
        <f t="shared" si="2"/>
        <v>45.3</v>
      </c>
      <c r="H24" s="174">
        <f t="shared" si="2"/>
        <v>52.72</v>
      </c>
      <c r="I24" s="174">
        <f t="shared" si="2"/>
        <v>179.47000000000003</v>
      </c>
      <c r="J24" s="174">
        <f t="shared" si="2"/>
        <v>199.98000000000002</v>
      </c>
      <c r="K24" s="174">
        <f t="shared" si="2"/>
        <v>1388.42</v>
      </c>
      <c r="L24" s="174">
        <f t="shared" si="2"/>
        <v>1524.58</v>
      </c>
    </row>
  </sheetData>
  <mergeCells count="17">
    <mergeCell ref="H2:J2"/>
    <mergeCell ref="H3:J3"/>
    <mergeCell ref="B4:J4"/>
    <mergeCell ref="C5:I5"/>
    <mergeCell ref="F6:F7"/>
    <mergeCell ref="G6:G7"/>
    <mergeCell ref="H6:H7"/>
    <mergeCell ref="I6:I7"/>
    <mergeCell ref="J6:J7"/>
    <mergeCell ref="B6:B7"/>
    <mergeCell ref="C6:C7"/>
    <mergeCell ref="E6:E7"/>
    <mergeCell ref="D6:D8"/>
    <mergeCell ref="K6:K7"/>
    <mergeCell ref="L6:L7"/>
    <mergeCell ref="A15:L15"/>
    <mergeCell ref="A6:A8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4"/>
  <sheetViews>
    <sheetView view="pageBreakPreview" topLeftCell="B2" zoomScaleSheetLayoutView="100" workbookViewId="0">
      <selection activeCell="A9" sqref="A9:XFD9"/>
    </sheetView>
  </sheetViews>
  <sheetFormatPr defaultRowHeight="16.5" x14ac:dyDescent="0.3"/>
  <cols>
    <col min="1" max="1" width="31.28515625" style="229" customWidth="1"/>
    <col min="2" max="3" width="10" style="130" customWidth="1"/>
    <col min="4" max="4" width="10" style="274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 x14ac:dyDescent="0.3">
      <c r="A1" s="262" t="s">
        <v>303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</row>
    <row r="2" spans="1:16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</row>
    <row r="3" spans="1:16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</row>
    <row r="4" spans="1:16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</row>
    <row r="5" spans="1:16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6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6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6" s="275" customFormat="1" ht="22.5" customHeight="1" x14ac:dyDescent="0.3">
      <c r="A8" s="280" t="s">
        <v>121</v>
      </c>
      <c r="B8" s="296">
        <v>150</v>
      </c>
      <c r="C8" s="296">
        <v>180</v>
      </c>
      <c r="D8" s="318">
        <v>7.9</v>
      </c>
      <c r="E8" s="286">
        <v>8.1999999999999993</v>
      </c>
      <c r="F8" s="286">
        <v>9.9</v>
      </c>
      <c r="G8" s="286">
        <v>6.5</v>
      </c>
      <c r="H8" s="286">
        <v>7.83</v>
      </c>
      <c r="I8" s="286">
        <v>42.8</v>
      </c>
      <c r="J8" s="286">
        <v>51.3</v>
      </c>
      <c r="K8" s="286">
        <v>262.5</v>
      </c>
      <c r="L8" s="286">
        <v>314.91000000000003</v>
      </c>
      <c r="M8" s="274"/>
    </row>
    <row r="9" spans="1:16" s="275" customFormat="1" ht="22.5" customHeight="1" x14ac:dyDescent="0.3">
      <c r="A9" s="297" t="s">
        <v>304</v>
      </c>
      <c r="B9" s="309">
        <v>100</v>
      </c>
      <c r="C9" s="309">
        <v>120</v>
      </c>
      <c r="D9" s="309">
        <v>51.17</v>
      </c>
      <c r="E9" s="294">
        <v>4.9000000000000004</v>
      </c>
      <c r="F9" s="294">
        <v>5.79</v>
      </c>
      <c r="G9" s="294">
        <v>8.5</v>
      </c>
      <c r="H9" s="294">
        <v>9.5</v>
      </c>
      <c r="I9" s="294">
        <v>4.0199999999999996</v>
      </c>
      <c r="J9" s="294">
        <v>4.75</v>
      </c>
      <c r="K9" s="294">
        <v>115</v>
      </c>
      <c r="L9" s="294">
        <v>136</v>
      </c>
      <c r="M9" s="274"/>
    </row>
    <row r="10" spans="1:16" s="275" customFormat="1" ht="54" customHeight="1" x14ac:dyDescent="0.3">
      <c r="A10" s="280" t="s">
        <v>298</v>
      </c>
      <c r="B10" s="283">
        <v>100</v>
      </c>
      <c r="C10" s="283">
        <v>100</v>
      </c>
      <c r="D10" s="298">
        <v>10</v>
      </c>
      <c r="E10" s="286">
        <v>0.66</v>
      </c>
      <c r="F10" s="286">
        <v>0.66</v>
      </c>
      <c r="G10" s="286">
        <v>0.12</v>
      </c>
      <c r="H10" s="286">
        <v>0.12</v>
      </c>
      <c r="I10" s="286">
        <v>2.2799999999999998</v>
      </c>
      <c r="J10" s="286">
        <v>2.2799999999999998</v>
      </c>
      <c r="K10" s="286">
        <v>13.2</v>
      </c>
      <c r="L10" s="286">
        <v>13.2</v>
      </c>
      <c r="M10" s="146"/>
      <c r="N10" s="147"/>
      <c r="O10" s="148"/>
      <c r="P10" s="149"/>
    </row>
    <row r="11" spans="1:16" s="252" customFormat="1" ht="33" customHeight="1" x14ac:dyDescent="0.3">
      <c r="A11" s="281" t="s">
        <v>287</v>
      </c>
      <c r="B11" s="283">
        <v>60</v>
      </c>
      <c r="C11" s="283">
        <v>60</v>
      </c>
      <c r="D11" s="298">
        <v>4.45</v>
      </c>
      <c r="E11" s="286">
        <v>4.8</v>
      </c>
      <c r="F11" s="286">
        <v>4.8</v>
      </c>
      <c r="G11" s="286">
        <v>0.92</v>
      </c>
      <c r="H11" s="286">
        <v>0.92</v>
      </c>
      <c r="I11" s="286">
        <v>26.2</v>
      </c>
      <c r="J11" s="286">
        <v>26.2</v>
      </c>
      <c r="K11" s="286">
        <v>147.6</v>
      </c>
      <c r="L11" s="286">
        <v>147.6</v>
      </c>
    </row>
    <row r="12" spans="1:16" s="275" customFormat="1" ht="30.75" customHeight="1" x14ac:dyDescent="0.3">
      <c r="A12" s="272" t="s">
        <v>305</v>
      </c>
      <c r="B12" s="293">
        <v>200</v>
      </c>
      <c r="C12" s="293">
        <v>200</v>
      </c>
      <c r="D12" s="319">
        <v>13.84</v>
      </c>
      <c r="E12" s="295">
        <v>0.3</v>
      </c>
      <c r="F12" s="295">
        <v>0.3</v>
      </c>
      <c r="G12" s="295">
        <v>0.1</v>
      </c>
      <c r="H12" s="295">
        <v>0.1</v>
      </c>
      <c r="I12" s="295">
        <v>8.4</v>
      </c>
      <c r="J12" s="295">
        <v>8.4</v>
      </c>
      <c r="K12" s="295">
        <v>35.4</v>
      </c>
      <c r="L12" s="295">
        <v>35.4</v>
      </c>
    </row>
    <row r="13" spans="1:16" s="275" customFormat="1" ht="19.5" customHeight="1" x14ac:dyDescent="0.3">
      <c r="A13" s="267" t="s">
        <v>278</v>
      </c>
      <c r="B13" s="279">
        <f>B8+B9+B10+B11+B12</f>
        <v>610</v>
      </c>
      <c r="C13" s="311">
        <f>SUM(C8:C12)</f>
        <v>660</v>
      </c>
      <c r="D13" s="313">
        <v>87.36</v>
      </c>
      <c r="E13" s="278">
        <f t="shared" ref="E13:L13" si="0">SUM(E8:E12)</f>
        <v>18.86</v>
      </c>
      <c r="F13" s="292">
        <f t="shared" si="0"/>
        <v>21.450000000000003</v>
      </c>
      <c r="G13" s="292">
        <f t="shared" si="0"/>
        <v>16.14</v>
      </c>
      <c r="H13" s="292">
        <f t="shared" si="0"/>
        <v>18.470000000000002</v>
      </c>
      <c r="I13" s="292">
        <f t="shared" si="0"/>
        <v>83.7</v>
      </c>
      <c r="J13" s="292">
        <f t="shared" si="0"/>
        <v>92.93</v>
      </c>
      <c r="K13" s="292">
        <f t="shared" si="0"/>
        <v>573.69999999999993</v>
      </c>
      <c r="L13" s="292">
        <f t="shared" si="0"/>
        <v>647.11</v>
      </c>
    </row>
    <row r="14" spans="1:16" ht="21" customHeight="1" x14ac:dyDescent="0.3">
      <c r="A14" s="400" t="s">
        <v>19</v>
      </c>
      <c r="B14" s="400"/>
      <c r="C14" s="400"/>
      <c r="D14" s="400"/>
      <c r="E14" s="400"/>
      <c r="F14" s="400"/>
      <c r="G14" s="400"/>
      <c r="H14" s="400"/>
      <c r="I14" s="400"/>
      <c r="J14" s="400"/>
      <c r="K14" s="400"/>
      <c r="L14" s="266"/>
    </row>
    <row r="15" spans="1:16" s="153" customFormat="1" ht="36" customHeight="1" x14ac:dyDescent="0.25">
      <c r="A15" s="280" t="s">
        <v>36</v>
      </c>
      <c r="B15" s="283">
        <v>60</v>
      </c>
      <c r="C15" s="283">
        <v>100</v>
      </c>
      <c r="D15" s="283">
        <v>12</v>
      </c>
      <c r="E15" s="286">
        <v>1</v>
      </c>
      <c r="F15" s="286">
        <v>1.66</v>
      </c>
      <c r="G15" s="286">
        <v>6</v>
      </c>
      <c r="H15" s="286">
        <v>10</v>
      </c>
      <c r="I15" s="286">
        <v>6.1</v>
      </c>
      <c r="J15" s="286">
        <v>10.1</v>
      </c>
      <c r="K15" s="286">
        <v>82.4</v>
      </c>
      <c r="L15" s="286">
        <v>137.30000000000001</v>
      </c>
    </row>
    <row r="16" spans="1:16" s="275" customFormat="1" ht="29.25" customHeight="1" x14ac:dyDescent="0.3">
      <c r="A16" s="282" t="s">
        <v>281</v>
      </c>
      <c r="B16" s="283">
        <v>250</v>
      </c>
      <c r="C16" s="283">
        <v>300</v>
      </c>
      <c r="D16" s="283">
        <v>15</v>
      </c>
      <c r="E16" s="283">
        <v>2.63</v>
      </c>
      <c r="F16" s="283">
        <v>3.15</v>
      </c>
      <c r="G16" s="283">
        <v>5.14</v>
      </c>
      <c r="H16" s="283">
        <v>6.16</v>
      </c>
      <c r="I16" s="283">
        <v>12.54</v>
      </c>
      <c r="J16" s="286">
        <v>15</v>
      </c>
      <c r="K16" s="283">
        <v>106.9</v>
      </c>
      <c r="L16" s="283">
        <v>128.28</v>
      </c>
    </row>
    <row r="17" spans="1:13" s="275" customFormat="1" ht="25.5" customHeight="1" x14ac:dyDescent="0.3">
      <c r="A17" s="272" t="s">
        <v>279</v>
      </c>
      <c r="B17" s="283">
        <v>150</v>
      </c>
      <c r="C17" s="283">
        <v>200</v>
      </c>
      <c r="D17" s="283">
        <v>20</v>
      </c>
      <c r="E17" s="286">
        <v>5</v>
      </c>
      <c r="F17" s="286">
        <v>6.7</v>
      </c>
      <c r="G17" s="286">
        <v>5.3</v>
      </c>
      <c r="H17" s="286">
        <v>7.1</v>
      </c>
      <c r="I17" s="286">
        <v>35</v>
      </c>
      <c r="J17" s="286">
        <v>46.6</v>
      </c>
      <c r="K17" s="286">
        <v>208</v>
      </c>
      <c r="L17" s="286">
        <v>277.3</v>
      </c>
    </row>
    <row r="18" spans="1:13" s="93" customFormat="1" ht="30" customHeight="1" x14ac:dyDescent="0.25">
      <c r="A18" s="282" t="s">
        <v>97</v>
      </c>
      <c r="B18" s="298">
        <v>100</v>
      </c>
      <c r="C18" s="298">
        <v>100</v>
      </c>
      <c r="D18" s="298">
        <v>35</v>
      </c>
      <c r="E18" s="286">
        <v>11.5</v>
      </c>
      <c r="F18" s="286">
        <v>11.5</v>
      </c>
      <c r="G18" s="286">
        <v>6.6</v>
      </c>
      <c r="H18" s="286">
        <v>6.6</v>
      </c>
      <c r="I18" s="286">
        <v>9.4</v>
      </c>
      <c r="J18" s="286">
        <v>12</v>
      </c>
      <c r="K18" s="286">
        <v>128.30000000000001</v>
      </c>
      <c r="L18" s="286">
        <v>171</v>
      </c>
      <c r="M18" s="92"/>
    </row>
    <row r="19" spans="1:13" s="275" customFormat="1" ht="34.5" customHeight="1" x14ac:dyDescent="0.3">
      <c r="A19" s="299" t="s">
        <v>23</v>
      </c>
      <c r="B19" s="300">
        <v>200</v>
      </c>
      <c r="C19" s="300">
        <v>200</v>
      </c>
      <c r="D19" s="300">
        <v>10</v>
      </c>
      <c r="E19" s="301">
        <v>0.6</v>
      </c>
      <c r="F19" s="301">
        <v>0.6</v>
      </c>
      <c r="G19" s="301">
        <v>0</v>
      </c>
      <c r="H19" s="301">
        <v>0</v>
      </c>
      <c r="I19" s="301">
        <v>22.7</v>
      </c>
      <c r="J19" s="301">
        <v>22.7</v>
      </c>
      <c r="K19" s="301">
        <v>93.2</v>
      </c>
      <c r="L19" s="301">
        <v>93.2</v>
      </c>
    </row>
    <row r="20" spans="1:13" s="275" customFormat="1" ht="39" customHeight="1" x14ac:dyDescent="0.3">
      <c r="A20" s="281" t="s">
        <v>286</v>
      </c>
      <c r="B20" s="284">
        <v>30</v>
      </c>
      <c r="C20" s="284">
        <v>30</v>
      </c>
      <c r="D20" s="284">
        <v>3</v>
      </c>
      <c r="E20" s="287">
        <v>2.5</v>
      </c>
      <c r="F20" s="287">
        <v>2.5</v>
      </c>
      <c r="G20" s="287">
        <v>0.5</v>
      </c>
      <c r="H20" s="287">
        <v>0.5</v>
      </c>
      <c r="I20" s="287">
        <v>12.7</v>
      </c>
      <c r="J20" s="287">
        <v>12.7</v>
      </c>
      <c r="K20" s="287">
        <v>66.099999999999994</v>
      </c>
      <c r="L20" s="287">
        <v>66.099999999999994</v>
      </c>
    </row>
    <row r="21" spans="1:13" s="275" customFormat="1" ht="34.5" customHeight="1" x14ac:dyDescent="0.3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</row>
    <row r="22" spans="1:13" s="276" customFormat="1" ht="19.5" customHeight="1" x14ac:dyDescent="0.3">
      <c r="A22" s="225" t="s">
        <v>27</v>
      </c>
      <c r="B22" s="312">
        <f>SUM(B15:B21)</f>
        <v>820</v>
      </c>
      <c r="C22" s="312">
        <f>SUM(C15:C21)</f>
        <v>960</v>
      </c>
      <c r="D22" s="312">
        <f>D15+D16+D17+D18+D19+D20+D21</f>
        <v>98</v>
      </c>
      <c r="E22" s="308">
        <f>SUM(E15:E21)</f>
        <v>25.63</v>
      </c>
      <c r="F22" s="308">
        <f t="shared" ref="F22:J22" si="1">SUM(F15:F21)</f>
        <v>28.509999999999998</v>
      </c>
      <c r="G22" s="308">
        <f>SUM(G15:G21)</f>
        <v>23.84</v>
      </c>
      <c r="H22" s="308">
        <f t="shared" si="1"/>
        <v>30.66</v>
      </c>
      <c r="I22" s="308">
        <f>SUM(I15:I21)</f>
        <v>113.03999999999999</v>
      </c>
      <c r="J22" s="308">
        <f t="shared" si="1"/>
        <v>133.70000000000002</v>
      </c>
      <c r="K22" s="308">
        <f>SUM(K15:K21)</f>
        <v>757.50000000000011</v>
      </c>
      <c r="L22" s="211">
        <f t="shared" ref="L22" si="2">SUM(L15:L21)</f>
        <v>945.7800000000002</v>
      </c>
    </row>
    <row r="23" spans="1:13" x14ac:dyDescent="0.3">
      <c r="A23" s="227" t="s">
        <v>42</v>
      </c>
      <c r="B23" s="169"/>
      <c r="C23" s="56"/>
      <c r="D23" s="273"/>
      <c r="E23" s="168">
        <f t="shared" ref="E23:L23" si="3">E13+E22</f>
        <v>44.489999999999995</v>
      </c>
      <c r="F23" s="174">
        <f t="shared" si="3"/>
        <v>49.96</v>
      </c>
      <c r="G23" s="168">
        <f t="shared" si="3"/>
        <v>39.980000000000004</v>
      </c>
      <c r="H23" s="174">
        <f t="shared" si="3"/>
        <v>49.13</v>
      </c>
      <c r="I23" s="168">
        <f t="shared" si="3"/>
        <v>196.74</v>
      </c>
      <c r="J23" s="174">
        <f t="shared" si="3"/>
        <v>226.63000000000002</v>
      </c>
      <c r="K23" s="168">
        <f t="shared" si="3"/>
        <v>1331.2</v>
      </c>
      <c r="L23" s="174">
        <f t="shared" si="3"/>
        <v>1592.8900000000003</v>
      </c>
    </row>
    <row r="24" spans="1:13" x14ac:dyDescent="0.3">
      <c r="A24" s="224"/>
      <c r="B24" s="235"/>
      <c r="E24" s="127"/>
      <c r="G24" s="127"/>
      <c r="I24" s="127"/>
      <c r="K24" s="127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4:K14"/>
    <mergeCell ref="A5:A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21"/>
  <sheetViews>
    <sheetView view="pageBreakPreview" topLeftCell="A5" zoomScaleSheetLayoutView="100" workbookViewId="0">
      <selection activeCell="A8" sqref="A8:L16"/>
    </sheetView>
  </sheetViews>
  <sheetFormatPr defaultRowHeight="16.5" x14ac:dyDescent="0.3"/>
  <cols>
    <col min="1" max="1" width="27.7109375" style="131" customWidth="1"/>
    <col min="2" max="3" width="10" style="139" customWidth="1"/>
    <col min="4" max="4" width="10" style="276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3" ht="21" customHeight="1" x14ac:dyDescent="0.3">
      <c r="A1" s="262" t="s">
        <v>306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  <c r="M1" s="131"/>
    </row>
    <row r="2" spans="1:13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  <c r="M2" s="131"/>
    </row>
    <row r="3" spans="1:13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  <c r="M3" s="131"/>
    </row>
    <row r="4" spans="1:13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  <c r="M4" s="131"/>
    </row>
    <row r="5" spans="1:13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3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3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3" s="136" customFormat="1" ht="34.5" customHeight="1" x14ac:dyDescent="0.25">
      <c r="A8" s="324" t="s">
        <v>116</v>
      </c>
      <c r="B8" s="325">
        <v>200</v>
      </c>
      <c r="C8" s="325">
        <v>250</v>
      </c>
      <c r="D8" s="404">
        <v>20.38</v>
      </c>
      <c r="E8" s="405">
        <v>8.5</v>
      </c>
      <c r="F8" s="325">
        <v>10.5</v>
      </c>
      <c r="G8" s="325">
        <v>10.7</v>
      </c>
      <c r="H8" s="325">
        <v>13.4</v>
      </c>
      <c r="I8" s="325">
        <v>23.64</v>
      </c>
      <c r="J8" s="325">
        <v>35.799999999999997</v>
      </c>
      <c r="K8" s="406">
        <v>210.56</v>
      </c>
      <c r="L8" s="406">
        <v>263.2</v>
      </c>
    </row>
    <row r="9" spans="1:13" s="275" customFormat="1" ht="32.25" customHeight="1" x14ac:dyDescent="0.3">
      <c r="A9" s="407" t="s">
        <v>330</v>
      </c>
      <c r="B9" s="325">
        <v>150</v>
      </c>
      <c r="C9" s="325">
        <v>150</v>
      </c>
      <c r="D9" s="404">
        <v>37.799999999999997</v>
      </c>
      <c r="E9" s="325">
        <v>1.03</v>
      </c>
      <c r="F9" s="325">
        <v>1.03</v>
      </c>
      <c r="G9" s="325">
        <v>0.23</v>
      </c>
      <c r="H9" s="325">
        <v>0.23</v>
      </c>
      <c r="I9" s="325">
        <v>9.35</v>
      </c>
      <c r="J9" s="325">
        <v>9.35</v>
      </c>
      <c r="K9" s="325">
        <v>49.6</v>
      </c>
      <c r="L9" s="325">
        <v>49.6</v>
      </c>
    </row>
    <row r="10" spans="1:13" s="252" customFormat="1" ht="30.75" customHeight="1" x14ac:dyDescent="0.3">
      <c r="A10" s="322" t="s">
        <v>16</v>
      </c>
      <c r="B10" s="251">
        <v>60</v>
      </c>
      <c r="C10" s="251">
        <v>60</v>
      </c>
      <c r="D10" s="253">
        <v>6.47</v>
      </c>
      <c r="E10" s="327">
        <v>4.8</v>
      </c>
      <c r="F10" s="327">
        <v>4.8</v>
      </c>
      <c r="G10" s="327">
        <v>0.6</v>
      </c>
      <c r="H10" s="327">
        <v>0.6</v>
      </c>
      <c r="I10" s="327">
        <v>31.8</v>
      </c>
      <c r="J10" s="327">
        <v>31.8</v>
      </c>
      <c r="K10" s="327">
        <v>150</v>
      </c>
      <c r="L10" s="327">
        <v>150</v>
      </c>
    </row>
    <row r="11" spans="1:13" s="275" customFormat="1" ht="30.75" customHeight="1" x14ac:dyDescent="0.3">
      <c r="A11" s="321" t="s">
        <v>285</v>
      </c>
      <c r="B11" s="251">
        <v>200</v>
      </c>
      <c r="C11" s="251">
        <v>200</v>
      </c>
      <c r="D11" s="253">
        <v>22.71</v>
      </c>
      <c r="E11" s="327">
        <v>4.5999999999999996</v>
      </c>
      <c r="F11" s="327">
        <v>4.5999999999999996</v>
      </c>
      <c r="G11" s="327">
        <v>4.3</v>
      </c>
      <c r="H11" s="327">
        <v>4.3</v>
      </c>
      <c r="I11" s="327">
        <v>12.4</v>
      </c>
      <c r="J11" s="327">
        <v>12.4</v>
      </c>
      <c r="K11" s="327">
        <v>106.7</v>
      </c>
      <c r="L11" s="327">
        <v>106.7</v>
      </c>
    </row>
    <row r="12" spans="1:13" s="275" customFormat="1" ht="18" customHeight="1" x14ac:dyDescent="0.3">
      <c r="A12" s="289" t="s">
        <v>18</v>
      </c>
      <c r="B12" s="255">
        <f>SUM(B8:B11)</f>
        <v>610</v>
      </c>
      <c r="C12" s="255">
        <f>SUM(C8:C11)</f>
        <v>660</v>
      </c>
      <c r="D12" s="255">
        <f>D8+D9+D10+D11</f>
        <v>87.359999999999985</v>
      </c>
      <c r="E12" s="278">
        <f t="shared" ref="E12" si="0">SUM(E8:E11)</f>
        <v>18.93</v>
      </c>
      <c r="F12" s="278">
        <f>SUM(F8:F11)</f>
        <v>20.93</v>
      </c>
      <c r="G12" s="278">
        <f t="shared" ref="G12" si="1">SUM(G8:G11)</f>
        <v>15.829999999999998</v>
      </c>
      <c r="H12" s="278">
        <f>SUM(H8:H11)</f>
        <v>18.53</v>
      </c>
      <c r="I12" s="278">
        <f t="shared" ref="I12" si="2">SUM(I8:I11)</f>
        <v>77.190000000000012</v>
      </c>
      <c r="J12" s="278">
        <f>SUM(J8:J11)</f>
        <v>89.350000000000009</v>
      </c>
      <c r="K12" s="278">
        <f t="shared" ref="K12" si="3">SUM(K8:K11)</f>
        <v>516.86</v>
      </c>
      <c r="L12" s="278">
        <f>SUM(L8:L11)</f>
        <v>569.5</v>
      </c>
      <c r="M12" s="274"/>
    </row>
    <row r="13" spans="1:13" ht="21" customHeight="1" x14ac:dyDescent="0.3">
      <c r="A13" s="401" t="s">
        <v>19</v>
      </c>
      <c r="B13" s="397"/>
      <c r="C13" s="397"/>
      <c r="D13" s="397"/>
      <c r="E13" s="397"/>
      <c r="F13" s="397"/>
      <c r="G13" s="397"/>
      <c r="H13" s="397"/>
      <c r="I13" s="397"/>
      <c r="J13" s="397"/>
      <c r="K13" s="397"/>
      <c r="L13" s="397"/>
    </row>
    <row r="14" spans="1:13" s="153" customFormat="1" ht="31.5" customHeight="1" x14ac:dyDescent="0.25">
      <c r="A14" s="321" t="s">
        <v>155</v>
      </c>
      <c r="B14" s="251">
        <v>60</v>
      </c>
      <c r="C14" s="251">
        <v>100</v>
      </c>
      <c r="D14" s="251">
        <v>12</v>
      </c>
      <c r="E14" s="327">
        <v>0.8</v>
      </c>
      <c r="F14" s="327">
        <v>1.33</v>
      </c>
      <c r="G14" s="327">
        <v>2.7</v>
      </c>
      <c r="H14" s="327">
        <v>2.7</v>
      </c>
      <c r="I14" s="327">
        <v>4.5999999999999996</v>
      </c>
      <c r="J14" s="327">
        <v>4.5999999999999996</v>
      </c>
      <c r="K14" s="327">
        <v>45.6</v>
      </c>
      <c r="L14" s="327">
        <v>45.6</v>
      </c>
      <c r="M14" s="276" t="s">
        <v>35</v>
      </c>
    </row>
    <row r="15" spans="1:13" s="329" customFormat="1" ht="39.75" customHeight="1" x14ac:dyDescent="0.3">
      <c r="A15" s="326" t="s">
        <v>332</v>
      </c>
      <c r="B15" s="251">
        <v>250</v>
      </c>
      <c r="C15" s="251">
        <v>300</v>
      </c>
      <c r="D15" s="251">
        <v>15</v>
      </c>
      <c r="E15" s="327">
        <v>6.1</v>
      </c>
      <c r="F15" s="327">
        <v>7.32</v>
      </c>
      <c r="G15" s="327">
        <v>6.5</v>
      </c>
      <c r="H15" s="327">
        <v>7.8</v>
      </c>
      <c r="I15" s="327">
        <v>33.5</v>
      </c>
      <c r="J15" s="327">
        <v>40.200000000000003</v>
      </c>
      <c r="K15" s="408">
        <v>173.6</v>
      </c>
      <c r="L15" s="408">
        <v>208.3</v>
      </c>
      <c r="M15" s="328"/>
    </row>
    <row r="16" spans="1:13" s="275" customFormat="1" ht="27.75" customHeight="1" x14ac:dyDescent="0.3">
      <c r="A16" s="321" t="s">
        <v>283</v>
      </c>
      <c r="B16" s="251">
        <v>200</v>
      </c>
      <c r="C16" s="251">
        <v>250</v>
      </c>
      <c r="D16" s="251">
        <v>55</v>
      </c>
      <c r="E16" s="327">
        <v>14.1</v>
      </c>
      <c r="F16" s="327">
        <v>17.62</v>
      </c>
      <c r="G16" s="327">
        <v>16.3</v>
      </c>
      <c r="H16" s="327">
        <v>20.3</v>
      </c>
      <c r="I16" s="327">
        <v>33.6</v>
      </c>
      <c r="J16" s="327">
        <v>42</v>
      </c>
      <c r="K16" s="327">
        <v>395.1</v>
      </c>
      <c r="L16" s="327">
        <v>493</v>
      </c>
      <c r="M16" s="274"/>
    </row>
    <row r="17" spans="1:16" s="275" customFormat="1" ht="36" customHeight="1" x14ac:dyDescent="0.3">
      <c r="A17" s="281" t="s">
        <v>297</v>
      </c>
      <c r="B17" s="283">
        <v>200</v>
      </c>
      <c r="C17" s="283">
        <v>200</v>
      </c>
      <c r="D17" s="283">
        <v>10</v>
      </c>
      <c r="E17" s="286">
        <v>0.1</v>
      </c>
      <c r="F17" s="286">
        <v>0.1</v>
      </c>
      <c r="G17" s="286">
        <v>0.03</v>
      </c>
      <c r="H17" s="286">
        <v>0.03</v>
      </c>
      <c r="I17" s="286">
        <v>11</v>
      </c>
      <c r="J17" s="286">
        <v>11</v>
      </c>
      <c r="K17" s="286">
        <v>35</v>
      </c>
      <c r="L17" s="286">
        <v>35</v>
      </c>
      <c r="M17" s="146"/>
      <c r="N17" s="147"/>
      <c r="O17" s="148"/>
      <c r="P17" s="149"/>
    </row>
    <row r="18" spans="1:16" s="275" customFormat="1" ht="45" customHeight="1" x14ac:dyDescent="0.3">
      <c r="A18" s="281" t="s">
        <v>286</v>
      </c>
      <c r="B18" s="284">
        <v>30</v>
      </c>
      <c r="C18" s="284">
        <v>30</v>
      </c>
      <c r="D18" s="284">
        <v>3</v>
      </c>
      <c r="E18" s="287">
        <v>2.5</v>
      </c>
      <c r="F18" s="287">
        <v>2.5</v>
      </c>
      <c r="G18" s="287">
        <v>0.5</v>
      </c>
      <c r="H18" s="287">
        <v>0.5</v>
      </c>
      <c r="I18" s="287">
        <v>12.7</v>
      </c>
      <c r="J18" s="287">
        <v>12.7</v>
      </c>
      <c r="K18" s="287">
        <v>66.099999999999994</v>
      </c>
      <c r="L18" s="287">
        <v>66.099999999999994</v>
      </c>
    </row>
    <row r="19" spans="1:16" s="275" customFormat="1" ht="45.75" customHeight="1" x14ac:dyDescent="0.3">
      <c r="A19" s="281" t="s">
        <v>287</v>
      </c>
      <c r="B19" s="283">
        <v>30</v>
      </c>
      <c r="C19" s="283">
        <v>30</v>
      </c>
      <c r="D19" s="283">
        <v>3</v>
      </c>
      <c r="E19" s="286">
        <v>2.4</v>
      </c>
      <c r="F19" s="286">
        <v>2.4</v>
      </c>
      <c r="G19" s="286">
        <v>0.3</v>
      </c>
      <c r="H19" s="286">
        <v>0.3</v>
      </c>
      <c r="I19" s="286">
        <v>14.6</v>
      </c>
      <c r="J19" s="286">
        <v>14.6</v>
      </c>
      <c r="K19" s="286">
        <v>72.599999999999994</v>
      </c>
      <c r="L19" s="286">
        <v>72.599999999999994</v>
      </c>
      <c r="M19" s="274" t="s">
        <v>35</v>
      </c>
    </row>
    <row r="20" spans="1:16" s="275" customFormat="1" ht="24" customHeight="1" x14ac:dyDescent="0.3">
      <c r="A20" s="150" t="s">
        <v>27</v>
      </c>
      <c r="B20" s="310">
        <f>SUM(B14:B19)</f>
        <v>770</v>
      </c>
      <c r="C20" s="310">
        <f>SUM(C14:C19)</f>
        <v>910</v>
      </c>
      <c r="D20" s="310">
        <f>D14+D15+D16+D17+D18+D19</f>
        <v>98</v>
      </c>
      <c r="E20" s="303">
        <f t="shared" ref="E20:L20" si="4">SUM(E14:E19)</f>
        <v>26</v>
      </c>
      <c r="F20" s="303">
        <f t="shared" si="4"/>
        <v>31.270000000000003</v>
      </c>
      <c r="G20" s="303">
        <f t="shared" si="4"/>
        <v>26.330000000000002</v>
      </c>
      <c r="H20" s="303">
        <f t="shared" si="4"/>
        <v>31.630000000000003</v>
      </c>
      <c r="I20" s="303">
        <f t="shared" si="4"/>
        <v>110</v>
      </c>
      <c r="J20" s="303">
        <f t="shared" si="4"/>
        <v>125.10000000000001</v>
      </c>
      <c r="K20" s="303">
        <f t="shared" si="4"/>
        <v>788</v>
      </c>
      <c r="L20" s="303">
        <f t="shared" si="4"/>
        <v>920.6</v>
      </c>
      <c r="M20" s="274"/>
    </row>
    <row r="21" spans="1:16" ht="24" customHeight="1" x14ac:dyDescent="0.3">
      <c r="A21" s="166" t="s">
        <v>42</v>
      </c>
      <c r="B21" s="56"/>
      <c r="C21" s="56"/>
      <c r="D21" s="273"/>
      <c r="E21" s="174">
        <f t="shared" ref="E21:L21" si="5">E12+E20</f>
        <v>44.93</v>
      </c>
      <c r="F21" s="174">
        <f>SUM(F12+F20)</f>
        <v>52.2</v>
      </c>
      <c r="G21" s="174">
        <f t="shared" si="5"/>
        <v>42.16</v>
      </c>
      <c r="H21" s="174">
        <f>SUM(H12+H20)</f>
        <v>50.160000000000004</v>
      </c>
      <c r="I21" s="174">
        <f t="shared" si="5"/>
        <v>187.19</v>
      </c>
      <c r="J21" s="174">
        <f t="shared" si="5"/>
        <v>214.45000000000002</v>
      </c>
      <c r="K21" s="174">
        <f t="shared" si="5"/>
        <v>1304.8600000000001</v>
      </c>
      <c r="L21" s="174">
        <f t="shared" si="5"/>
        <v>1490.1</v>
      </c>
      <c r="M21" s="182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O22"/>
  <sheetViews>
    <sheetView view="pageBreakPreview" topLeftCell="A4" zoomScaleSheetLayoutView="100" workbookViewId="0">
      <selection activeCell="D14" sqref="D14:L16"/>
    </sheetView>
  </sheetViews>
  <sheetFormatPr defaultRowHeight="16.5" x14ac:dyDescent="0.3"/>
  <cols>
    <col min="1" max="1" width="30" style="131" customWidth="1"/>
    <col min="2" max="3" width="8.42578125" style="139" customWidth="1"/>
    <col min="4" max="4" width="8.42578125" style="276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21" customHeight="1" x14ac:dyDescent="0.3">
      <c r="A1" s="262" t="s">
        <v>307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  <c r="M1" s="131"/>
    </row>
    <row r="2" spans="1:15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  <c r="M2" s="131"/>
    </row>
    <row r="3" spans="1:15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  <c r="M3" s="131"/>
    </row>
    <row r="4" spans="1:15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  <c r="M4" s="131"/>
    </row>
    <row r="5" spans="1:15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5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5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5" s="275" customFormat="1" ht="24.75" customHeight="1" x14ac:dyDescent="0.3">
      <c r="A8" s="304" t="s">
        <v>284</v>
      </c>
      <c r="B8" s="305">
        <v>180</v>
      </c>
      <c r="C8" s="305">
        <v>220</v>
      </c>
      <c r="D8" s="319">
        <v>54.49</v>
      </c>
      <c r="E8" s="295">
        <v>13.68</v>
      </c>
      <c r="F8" s="295">
        <v>16.72</v>
      </c>
      <c r="G8" s="295">
        <v>15.68</v>
      </c>
      <c r="H8" s="295">
        <v>18.61</v>
      </c>
      <c r="I8" s="295">
        <v>32.520000000000003</v>
      </c>
      <c r="J8" s="295">
        <v>39.71</v>
      </c>
      <c r="K8" s="295">
        <v>307.68</v>
      </c>
      <c r="L8" s="295">
        <v>376.09</v>
      </c>
      <c r="M8" s="135" t="s">
        <v>33</v>
      </c>
    </row>
    <row r="9" spans="1:15" s="275" customFormat="1" ht="50.25" customHeight="1" x14ac:dyDescent="0.3">
      <c r="A9" s="280" t="s">
        <v>298</v>
      </c>
      <c r="B9" s="283">
        <v>100</v>
      </c>
      <c r="C9" s="283">
        <v>100</v>
      </c>
      <c r="D9" s="298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  <c r="M9" s="147"/>
      <c r="N9" s="148"/>
      <c r="O9" s="149"/>
    </row>
    <row r="10" spans="1:15" s="275" customFormat="1" ht="36.75" customHeight="1" x14ac:dyDescent="0.3">
      <c r="A10" s="281" t="s">
        <v>287</v>
      </c>
      <c r="B10" s="283">
        <v>30</v>
      </c>
      <c r="C10" s="283">
        <v>30</v>
      </c>
      <c r="D10" s="298">
        <v>2.0699999999999998</v>
      </c>
      <c r="E10" s="286">
        <v>2.4</v>
      </c>
      <c r="F10" s="286">
        <v>2.4</v>
      </c>
      <c r="G10" s="286">
        <v>0.3</v>
      </c>
      <c r="H10" s="286">
        <v>0.3</v>
      </c>
      <c r="I10" s="286">
        <v>14.6</v>
      </c>
      <c r="J10" s="286">
        <v>14.6</v>
      </c>
      <c r="K10" s="286">
        <v>72.599999999999994</v>
      </c>
      <c r="L10" s="286">
        <v>72.599999999999994</v>
      </c>
    </row>
    <row r="11" spans="1:15" s="252" customFormat="1" ht="32.25" customHeight="1" x14ac:dyDescent="0.3">
      <c r="A11" s="281" t="s">
        <v>308</v>
      </c>
      <c r="B11" s="283">
        <v>200</v>
      </c>
      <c r="C11" s="283">
        <v>200</v>
      </c>
      <c r="D11" s="298">
        <v>14.63</v>
      </c>
      <c r="E11" s="286">
        <v>0.16</v>
      </c>
      <c r="F11" s="286">
        <v>0.16</v>
      </c>
      <c r="G11" s="286">
        <v>0.16</v>
      </c>
      <c r="H11" s="286">
        <v>0.16</v>
      </c>
      <c r="I11" s="286">
        <v>23.88</v>
      </c>
      <c r="J11" s="286">
        <v>23.88</v>
      </c>
      <c r="K11" s="286">
        <v>97.6</v>
      </c>
      <c r="L11" s="286">
        <v>97.6</v>
      </c>
    </row>
    <row r="12" spans="1:15" s="275" customFormat="1" ht="27.75" customHeight="1" x14ac:dyDescent="0.3">
      <c r="A12" s="289" t="s">
        <v>18</v>
      </c>
      <c r="B12" s="278">
        <f>SUM(B8:B11)</f>
        <v>510</v>
      </c>
      <c r="C12" s="278">
        <f>SUM(C8:C11)</f>
        <v>550</v>
      </c>
      <c r="D12" s="278">
        <f>D8+D9+D10+D11</f>
        <v>87.359999999999985</v>
      </c>
      <c r="E12" s="292">
        <f t="shared" ref="E12" si="0">SUM(E8:E11)</f>
        <v>17.34</v>
      </c>
      <c r="F12" s="292">
        <f>SUM(F8:F11)</f>
        <v>20.38</v>
      </c>
      <c r="G12" s="292">
        <f t="shared" ref="G12" si="1">SUM(G8:G11)</f>
        <v>16.34</v>
      </c>
      <c r="H12" s="292">
        <f>SUM(H8:H11)</f>
        <v>19.27</v>
      </c>
      <c r="I12" s="306">
        <f t="shared" ref="I12" si="2">SUM(I8:I11)</f>
        <v>74.8</v>
      </c>
      <c r="J12" s="292">
        <f>SUM(J8:J11)</f>
        <v>81.99</v>
      </c>
      <c r="K12" s="292">
        <f t="shared" ref="K12" si="3">SUM(K8:K11)</f>
        <v>499.88</v>
      </c>
      <c r="L12" s="292">
        <f>SUM(L8:L11)</f>
        <v>568.29</v>
      </c>
      <c r="M12" s="274"/>
    </row>
    <row r="13" spans="1:15" ht="21" customHeight="1" x14ac:dyDescent="0.3">
      <c r="A13" s="401" t="s">
        <v>19</v>
      </c>
      <c r="B13" s="397"/>
      <c r="C13" s="397"/>
      <c r="D13" s="397"/>
      <c r="E13" s="397"/>
      <c r="F13" s="397"/>
      <c r="G13" s="397"/>
      <c r="H13" s="397"/>
      <c r="I13" s="397"/>
      <c r="J13" s="397"/>
      <c r="K13" s="397"/>
      <c r="L13" s="397"/>
    </row>
    <row r="14" spans="1:15" s="275" customFormat="1" ht="35.25" customHeight="1" x14ac:dyDescent="0.3">
      <c r="A14" s="280" t="s">
        <v>294</v>
      </c>
      <c r="B14" s="283">
        <v>60</v>
      </c>
      <c r="C14" s="283">
        <v>100</v>
      </c>
      <c r="D14" s="251">
        <v>12</v>
      </c>
      <c r="E14" s="327">
        <v>1</v>
      </c>
      <c r="F14" s="327">
        <v>1.66</v>
      </c>
      <c r="G14" s="327">
        <v>6</v>
      </c>
      <c r="H14" s="327">
        <v>10</v>
      </c>
      <c r="I14" s="327">
        <v>6.1</v>
      </c>
      <c r="J14" s="327">
        <v>10.17</v>
      </c>
      <c r="K14" s="327">
        <v>82.4</v>
      </c>
      <c r="L14" s="327">
        <v>137.33000000000001</v>
      </c>
    </row>
    <row r="15" spans="1:15" s="275" customFormat="1" ht="33" customHeight="1" x14ac:dyDescent="0.3">
      <c r="A15" s="291" t="s">
        <v>309</v>
      </c>
      <c r="B15" s="283">
        <v>250</v>
      </c>
      <c r="C15" s="283">
        <v>300</v>
      </c>
      <c r="D15" s="251">
        <v>15</v>
      </c>
      <c r="E15" s="327">
        <v>4.29</v>
      </c>
      <c r="F15" s="327">
        <v>5.0999999999999996</v>
      </c>
      <c r="G15" s="327">
        <v>3.33</v>
      </c>
      <c r="H15" s="327">
        <v>3.99</v>
      </c>
      <c r="I15" s="327">
        <v>20.9</v>
      </c>
      <c r="J15" s="327">
        <v>25.08</v>
      </c>
      <c r="K15" s="327">
        <v>130.72999999999999</v>
      </c>
      <c r="L15" s="327">
        <v>156.87</v>
      </c>
    </row>
    <row r="16" spans="1:15" s="275" customFormat="1" ht="22.5" customHeight="1" x14ac:dyDescent="0.3">
      <c r="A16" s="282" t="s">
        <v>310</v>
      </c>
      <c r="B16" s="309">
        <v>200</v>
      </c>
      <c r="C16" s="309">
        <v>200</v>
      </c>
      <c r="D16" s="409">
        <v>55</v>
      </c>
      <c r="E16" s="410">
        <v>16.399999999999999</v>
      </c>
      <c r="F16" s="410">
        <v>16.399999999999999</v>
      </c>
      <c r="G16" s="410">
        <v>17</v>
      </c>
      <c r="H16" s="410">
        <v>17</v>
      </c>
      <c r="I16" s="410">
        <v>49.5</v>
      </c>
      <c r="J16" s="410">
        <v>49.5</v>
      </c>
      <c r="K16" s="410">
        <v>400</v>
      </c>
      <c r="L16" s="410">
        <v>400</v>
      </c>
      <c r="M16" s="274"/>
    </row>
    <row r="17" spans="1:13" s="275" customFormat="1" ht="33" customHeight="1" x14ac:dyDescent="0.3">
      <c r="A17" s="281" t="s">
        <v>63</v>
      </c>
      <c r="B17" s="283">
        <v>200</v>
      </c>
      <c r="C17" s="283">
        <v>200</v>
      </c>
      <c r="D17" s="283">
        <v>10</v>
      </c>
      <c r="E17" s="286">
        <v>0.3</v>
      </c>
      <c r="F17" s="286">
        <v>0.3</v>
      </c>
      <c r="G17" s="286">
        <v>0</v>
      </c>
      <c r="H17" s="286">
        <v>0</v>
      </c>
      <c r="I17" s="286">
        <v>6.7</v>
      </c>
      <c r="J17" s="286">
        <v>6.7</v>
      </c>
      <c r="K17" s="286">
        <v>27.6</v>
      </c>
      <c r="L17" s="286">
        <v>27.6</v>
      </c>
    </row>
    <row r="18" spans="1:13" s="275" customFormat="1" ht="33.75" customHeight="1" x14ac:dyDescent="0.3">
      <c r="A18" s="281" t="s">
        <v>286</v>
      </c>
      <c r="B18" s="284">
        <v>30</v>
      </c>
      <c r="C18" s="284">
        <v>30</v>
      </c>
      <c r="D18" s="284">
        <v>3</v>
      </c>
      <c r="E18" s="287">
        <v>2.5</v>
      </c>
      <c r="F18" s="287">
        <v>2.5</v>
      </c>
      <c r="G18" s="287">
        <v>0.5</v>
      </c>
      <c r="H18" s="287">
        <v>0.5</v>
      </c>
      <c r="I18" s="287">
        <v>12.7</v>
      </c>
      <c r="J18" s="287">
        <v>12.7</v>
      </c>
      <c r="K18" s="287">
        <v>66.099999999999994</v>
      </c>
      <c r="L18" s="287">
        <v>66.099999999999994</v>
      </c>
    </row>
    <row r="19" spans="1:13" s="275" customFormat="1" ht="45" customHeight="1" x14ac:dyDescent="0.3">
      <c r="A19" s="281" t="s">
        <v>287</v>
      </c>
      <c r="B19" s="283">
        <v>30</v>
      </c>
      <c r="C19" s="283">
        <v>30</v>
      </c>
      <c r="D19" s="283">
        <v>3</v>
      </c>
      <c r="E19" s="286">
        <v>2.4</v>
      </c>
      <c r="F19" s="286">
        <v>2.4</v>
      </c>
      <c r="G19" s="286">
        <v>0.3</v>
      </c>
      <c r="H19" s="286">
        <v>0.3</v>
      </c>
      <c r="I19" s="286">
        <v>14.6</v>
      </c>
      <c r="J19" s="286">
        <v>14.6</v>
      </c>
      <c r="K19" s="286">
        <v>72.599999999999994</v>
      </c>
      <c r="L19" s="286">
        <v>72.599999999999994</v>
      </c>
    </row>
    <row r="20" spans="1:13" s="276" customFormat="1" ht="24.75" customHeight="1" x14ac:dyDescent="0.3">
      <c r="A20" s="150" t="s">
        <v>27</v>
      </c>
      <c r="B20" s="310">
        <f>SUM(B14:B19)</f>
        <v>770</v>
      </c>
      <c r="C20" s="310">
        <f>SUM(C14:C19)</f>
        <v>860</v>
      </c>
      <c r="D20" s="310">
        <f>D14+D15+D16+D17+D18+D19</f>
        <v>98</v>
      </c>
      <c r="E20" s="292">
        <f>SUM(E14:E19)</f>
        <v>26.889999999999997</v>
      </c>
      <c r="F20" s="292">
        <f t="shared" ref="F20:L20" si="4">SUM(F14:F19)</f>
        <v>28.359999999999996</v>
      </c>
      <c r="G20" s="292">
        <f t="shared" si="4"/>
        <v>27.13</v>
      </c>
      <c r="H20" s="292">
        <f t="shared" si="4"/>
        <v>31.790000000000003</v>
      </c>
      <c r="I20" s="292">
        <f t="shared" si="4"/>
        <v>110.5</v>
      </c>
      <c r="J20" s="292">
        <f t="shared" si="4"/>
        <v>118.75</v>
      </c>
      <c r="K20" s="292">
        <f t="shared" si="4"/>
        <v>779.43000000000006</v>
      </c>
      <c r="L20" s="292">
        <f t="shared" si="4"/>
        <v>860.50000000000011</v>
      </c>
    </row>
    <row r="21" spans="1:13" x14ac:dyDescent="0.3">
      <c r="A21" s="166" t="s">
        <v>42</v>
      </c>
      <c r="B21" s="56"/>
      <c r="C21" s="56"/>
      <c r="D21" s="273"/>
      <c r="E21" s="174">
        <f t="shared" ref="E21:L21" si="5">E12+E20</f>
        <v>44.23</v>
      </c>
      <c r="F21" s="174">
        <f t="shared" si="5"/>
        <v>48.739999999999995</v>
      </c>
      <c r="G21" s="174">
        <f t="shared" si="5"/>
        <v>43.47</v>
      </c>
      <c r="H21" s="174">
        <f t="shared" si="5"/>
        <v>51.06</v>
      </c>
      <c r="I21" s="174">
        <f t="shared" si="5"/>
        <v>185.3</v>
      </c>
      <c r="J21" s="174">
        <f t="shared" si="5"/>
        <v>200.74</v>
      </c>
      <c r="K21" s="174">
        <f t="shared" si="5"/>
        <v>1279.31</v>
      </c>
      <c r="L21" s="174">
        <f t="shared" si="5"/>
        <v>1428.79</v>
      </c>
      <c r="M21" s="182"/>
    </row>
    <row r="22" spans="1:13" ht="12.75" customHeight="1" x14ac:dyDescent="0.3">
      <c r="A22" s="126"/>
      <c r="B22" s="212"/>
      <c r="E22" s="129"/>
      <c r="G22" s="129"/>
      <c r="I22" s="129"/>
      <c r="K22" s="129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M24"/>
  <sheetViews>
    <sheetView view="pageBreakPreview" zoomScaleSheetLayoutView="100" workbookViewId="0">
      <selection activeCell="Q9" sqref="Q9"/>
    </sheetView>
  </sheetViews>
  <sheetFormatPr defaultRowHeight="16.5" x14ac:dyDescent="0.3"/>
  <cols>
    <col min="1" max="1" width="31.85546875" style="131" customWidth="1"/>
    <col min="2" max="2" width="8.140625" style="139" customWidth="1"/>
    <col min="3" max="3" width="9" style="139" customWidth="1"/>
    <col min="4" max="4" width="9" style="276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 x14ac:dyDescent="0.3">
      <c r="A1" s="262" t="s">
        <v>311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  <c r="M1" s="131"/>
    </row>
    <row r="2" spans="1:13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  <c r="M2" s="131"/>
    </row>
    <row r="3" spans="1:13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  <c r="M3" s="131"/>
    </row>
    <row r="4" spans="1:13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  <c r="M4" s="131"/>
    </row>
    <row r="5" spans="1:13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3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3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3" s="275" customFormat="1" ht="35.25" customHeight="1" x14ac:dyDescent="0.3">
      <c r="A8" s="282" t="s">
        <v>299</v>
      </c>
      <c r="B8" s="285">
        <v>90</v>
      </c>
      <c r="C8" s="285">
        <v>90</v>
      </c>
      <c r="D8" s="298">
        <v>50.55</v>
      </c>
      <c r="E8" s="286">
        <v>8.24</v>
      </c>
      <c r="F8" s="286">
        <v>8.24</v>
      </c>
      <c r="G8" s="286">
        <v>10.4</v>
      </c>
      <c r="H8" s="286">
        <v>10.4</v>
      </c>
      <c r="I8" s="286">
        <v>11.6</v>
      </c>
      <c r="J8" s="286">
        <v>11.6</v>
      </c>
      <c r="K8" s="286">
        <v>180.6</v>
      </c>
      <c r="L8" s="286">
        <v>180.6</v>
      </c>
    </row>
    <row r="9" spans="1:13" s="93" customFormat="1" ht="30" customHeight="1" x14ac:dyDescent="0.25">
      <c r="A9" s="322" t="s">
        <v>279</v>
      </c>
      <c r="B9" s="251">
        <v>180</v>
      </c>
      <c r="C9" s="251">
        <v>200</v>
      </c>
      <c r="D9" s="251">
        <v>3.82</v>
      </c>
      <c r="E9" s="327">
        <v>5</v>
      </c>
      <c r="F9" s="327">
        <v>6.7</v>
      </c>
      <c r="G9" s="327">
        <v>5.3</v>
      </c>
      <c r="H9" s="327">
        <v>7.1</v>
      </c>
      <c r="I9" s="327">
        <v>35</v>
      </c>
      <c r="J9" s="327">
        <v>46.6</v>
      </c>
      <c r="K9" s="327">
        <v>208</v>
      </c>
      <c r="L9" s="327">
        <v>277.3</v>
      </c>
      <c r="M9" s="92"/>
    </row>
    <row r="10" spans="1:13" s="329" customFormat="1" ht="54" customHeight="1" x14ac:dyDescent="0.3">
      <c r="A10" s="324" t="s">
        <v>298</v>
      </c>
      <c r="B10" s="251">
        <v>100</v>
      </c>
      <c r="C10" s="251">
        <v>100</v>
      </c>
      <c r="D10" s="253">
        <v>14.7</v>
      </c>
      <c r="E10" s="327">
        <v>0.66</v>
      </c>
      <c r="F10" s="327">
        <v>0.66</v>
      </c>
      <c r="G10" s="327">
        <v>0.12</v>
      </c>
      <c r="H10" s="327">
        <v>0.12</v>
      </c>
      <c r="I10" s="327">
        <v>2.2799999999999998</v>
      </c>
      <c r="J10" s="327">
        <v>2.2799999999999998</v>
      </c>
      <c r="K10" s="327">
        <v>13.2</v>
      </c>
      <c r="L10" s="327">
        <v>13.2</v>
      </c>
      <c r="M10" s="330"/>
    </row>
    <row r="11" spans="1:13" s="252" customFormat="1" ht="33" customHeight="1" x14ac:dyDescent="0.3">
      <c r="A11" s="326" t="s">
        <v>287</v>
      </c>
      <c r="B11" s="251">
        <v>60</v>
      </c>
      <c r="C11" s="251">
        <v>60</v>
      </c>
      <c r="D11" s="253">
        <v>4.45</v>
      </c>
      <c r="E11" s="327">
        <v>4.8</v>
      </c>
      <c r="F11" s="327">
        <v>4.8</v>
      </c>
      <c r="G11" s="327">
        <v>0.92</v>
      </c>
      <c r="H11" s="327">
        <v>0.92</v>
      </c>
      <c r="I11" s="327">
        <v>26.2</v>
      </c>
      <c r="J11" s="327">
        <v>26.2</v>
      </c>
      <c r="K11" s="327">
        <v>147.6</v>
      </c>
      <c r="L11" s="327">
        <v>147.6</v>
      </c>
    </row>
    <row r="12" spans="1:13" s="275" customFormat="1" ht="30.75" customHeight="1" x14ac:dyDescent="0.3">
      <c r="A12" s="322" t="s">
        <v>305</v>
      </c>
      <c r="B12" s="411">
        <v>200</v>
      </c>
      <c r="C12" s="411">
        <v>200</v>
      </c>
      <c r="D12" s="315">
        <v>13.84</v>
      </c>
      <c r="E12" s="412">
        <v>0.3</v>
      </c>
      <c r="F12" s="412">
        <v>0.3</v>
      </c>
      <c r="G12" s="412">
        <v>0.1</v>
      </c>
      <c r="H12" s="412">
        <v>0.1</v>
      </c>
      <c r="I12" s="412">
        <v>8.4</v>
      </c>
      <c r="J12" s="412">
        <v>8.4</v>
      </c>
      <c r="K12" s="412">
        <v>35.4</v>
      </c>
      <c r="L12" s="412">
        <v>35.4</v>
      </c>
    </row>
    <row r="13" spans="1:13" s="275" customFormat="1" ht="21" customHeight="1" x14ac:dyDescent="0.3">
      <c r="A13" s="289" t="s">
        <v>18</v>
      </c>
      <c r="B13" s="278">
        <f>SUM(B8:B12)</f>
        <v>630</v>
      </c>
      <c r="C13" s="278">
        <f>SUM(C8:C12)</f>
        <v>650</v>
      </c>
      <c r="D13" s="278">
        <f>D8+D9+D10+D11+D12</f>
        <v>87.36</v>
      </c>
      <c r="E13" s="278">
        <f t="shared" ref="E13:L13" si="0">SUM(E8:E12)</f>
        <v>19</v>
      </c>
      <c r="F13" s="278">
        <f t="shared" si="0"/>
        <v>20.700000000000003</v>
      </c>
      <c r="G13" s="278">
        <f t="shared" si="0"/>
        <v>16.84</v>
      </c>
      <c r="H13" s="278">
        <f t="shared" si="0"/>
        <v>18.640000000000004</v>
      </c>
      <c r="I13" s="278">
        <f t="shared" si="0"/>
        <v>83.48</v>
      </c>
      <c r="J13" s="278">
        <f t="shared" si="0"/>
        <v>95.080000000000013</v>
      </c>
      <c r="K13" s="278">
        <f t="shared" si="0"/>
        <v>584.79999999999995</v>
      </c>
      <c r="L13" s="278">
        <f t="shared" si="0"/>
        <v>654.09999999999991</v>
      </c>
      <c r="M13" s="274"/>
    </row>
    <row r="14" spans="1:13" ht="21" customHeight="1" x14ac:dyDescent="0.3">
      <c r="A14" s="401" t="s">
        <v>19</v>
      </c>
      <c r="B14" s="397"/>
      <c r="C14" s="397"/>
      <c r="D14" s="397"/>
      <c r="E14" s="397"/>
      <c r="F14" s="397"/>
      <c r="G14" s="397"/>
      <c r="H14" s="397"/>
      <c r="I14" s="397"/>
      <c r="J14" s="397"/>
      <c r="K14" s="397"/>
      <c r="L14" s="397"/>
    </row>
    <row r="15" spans="1:13" s="153" customFormat="1" ht="26.25" customHeight="1" x14ac:dyDescent="0.25">
      <c r="A15" s="321" t="s">
        <v>282</v>
      </c>
      <c r="B15" s="251">
        <v>60</v>
      </c>
      <c r="C15" s="251">
        <v>100</v>
      </c>
      <c r="D15" s="251">
        <v>12</v>
      </c>
      <c r="E15" s="327">
        <v>0.75</v>
      </c>
      <c r="F15" s="327">
        <v>1.25</v>
      </c>
      <c r="G15" s="327">
        <v>5.32</v>
      </c>
      <c r="H15" s="327">
        <v>8.8699999999999992</v>
      </c>
      <c r="I15" s="327">
        <v>4.5</v>
      </c>
      <c r="J15" s="327">
        <v>7.5</v>
      </c>
      <c r="K15" s="327">
        <v>68.849999999999994</v>
      </c>
      <c r="L15" s="327">
        <v>114.75</v>
      </c>
      <c r="M15" s="276" t="s">
        <v>35</v>
      </c>
    </row>
    <row r="16" spans="1:13" s="275" customFormat="1" ht="22.5" customHeight="1" x14ac:dyDescent="0.3">
      <c r="A16" s="321" t="s">
        <v>242</v>
      </c>
      <c r="B16" s="251">
        <v>250</v>
      </c>
      <c r="C16" s="251">
        <v>250</v>
      </c>
      <c r="D16" s="251">
        <v>15</v>
      </c>
      <c r="E16" s="327">
        <v>4.8600000000000003</v>
      </c>
      <c r="F16" s="327">
        <v>4.8600000000000003</v>
      </c>
      <c r="G16" s="327">
        <v>2.96</v>
      </c>
      <c r="H16" s="327">
        <v>2.96</v>
      </c>
      <c r="I16" s="327">
        <v>13.84</v>
      </c>
      <c r="J16" s="327">
        <v>13.84</v>
      </c>
      <c r="K16" s="327">
        <v>130</v>
      </c>
      <c r="L16" s="327">
        <v>130</v>
      </c>
      <c r="M16" s="274"/>
    </row>
    <row r="17" spans="1:13" s="275" customFormat="1" ht="22.5" customHeight="1" x14ac:dyDescent="0.3">
      <c r="A17" s="282" t="s">
        <v>317</v>
      </c>
      <c r="B17" s="283">
        <v>120</v>
      </c>
      <c r="C17" s="283">
        <v>120</v>
      </c>
      <c r="D17" s="283">
        <v>35</v>
      </c>
      <c r="E17" s="288">
        <v>10.97</v>
      </c>
      <c r="F17" s="288">
        <v>10.97</v>
      </c>
      <c r="G17" s="288">
        <v>9.65</v>
      </c>
      <c r="H17" s="288">
        <v>9.65</v>
      </c>
      <c r="I17" s="288">
        <v>9.8800000000000008</v>
      </c>
      <c r="J17" s="288">
        <v>11.88</v>
      </c>
      <c r="K17" s="288">
        <v>170</v>
      </c>
      <c r="L17" s="288">
        <v>170</v>
      </c>
      <c r="M17" s="274"/>
    </row>
    <row r="18" spans="1:13" s="275" customFormat="1" ht="26.25" customHeight="1" x14ac:dyDescent="0.3">
      <c r="A18" s="282" t="s">
        <v>38</v>
      </c>
      <c r="B18" s="307">
        <v>200</v>
      </c>
      <c r="C18" s="307">
        <v>250</v>
      </c>
      <c r="D18" s="307">
        <v>20</v>
      </c>
      <c r="E18" s="294">
        <v>4.79</v>
      </c>
      <c r="F18" s="294">
        <v>4.79</v>
      </c>
      <c r="G18" s="294">
        <v>7.21</v>
      </c>
      <c r="H18" s="294">
        <v>7.21</v>
      </c>
      <c r="I18" s="294">
        <v>48.55</v>
      </c>
      <c r="J18" s="294">
        <v>48.55</v>
      </c>
      <c r="K18" s="294">
        <v>278.3</v>
      </c>
      <c r="L18" s="294">
        <v>278.3</v>
      </c>
      <c r="M18" s="274" t="s">
        <v>35</v>
      </c>
    </row>
    <row r="19" spans="1:13" s="275" customFormat="1" ht="22.5" customHeight="1" x14ac:dyDescent="0.3">
      <c r="A19" s="281" t="s">
        <v>300</v>
      </c>
      <c r="B19" s="283">
        <v>200</v>
      </c>
      <c r="C19" s="283">
        <v>200</v>
      </c>
      <c r="D19" s="283">
        <v>10</v>
      </c>
      <c r="E19" s="286">
        <v>0.2</v>
      </c>
      <c r="F19" s="286">
        <v>0.2</v>
      </c>
      <c r="G19" s="286">
        <v>0</v>
      </c>
      <c r="H19" s="286">
        <v>0</v>
      </c>
      <c r="I19" s="286">
        <v>6.4</v>
      </c>
      <c r="J19" s="286">
        <v>6.4</v>
      </c>
      <c r="K19" s="286">
        <v>26.4</v>
      </c>
      <c r="L19" s="286">
        <v>26.4</v>
      </c>
      <c r="M19" s="274"/>
    </row>
    <row r="20" spans="1:13" s="275" customFormat="1" ht="26.25" customHeight="1" x14ac:dyDescent="0.3">
      <c r="A20" s="281" t="s">
        <v>286</v>
      </c>
      <c r="B20" s="284">
        <v>30</v>
      </c>
      <c r="C20" s="284">
        <v>30</v>
      </c>
      <c r="D20" s="284">
        <v>3</v>
      </c>
      <c r="E20" s="287">
        <v>2.5</v>
      </c>
      <c r="F20" s="287">
        <v>2.5</v>
      </c>
      <c r="G20" s="287">
        <v>0.5</v>
      </c>
      <c r="H20" s="287">
        <v>0.5</v>
      </c>
      <c r="I20" s="287">
        <v>12.7</v>
      </c>
      <c r="J20" s="287">
        <v>12.7</v>
      </c>
      <c r="K20" s="287">
        <v>66.099999999999994</v>
      </c>
      <c r="L20" s="287">
        <v>66.099999999999994</v>
      </c>
    </row>
    <row r="21" spans="1:13" s="275" customFormat="1" ht="33.75" customHeight="1" x14ac:dyDescent="0.3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  <c r="M21" s="274" t="s">
        <v>35</v>
      </c>
    </row>
    <row r="22" spans="1:13" s="153" customFormat="1" ht="25.5" customHeight="1" x14ac:dyDescent="0.3">
      <c r="A22" s="150" t="s">
        <v>27</v>
      </c>
      <c r="B22" s="310">
        <f>SUM(B15:B21)</f>
        <v>890</v>
      </c>
      <c r="C22" s="310">
        <f>SUM(C15:C21)</f>
        <v>980</v>
      </c>
      <c r="D22" s="310">
        <f>D15+D16+D17+D18+D19+D20+D21</f>
        <v>98</v>
      </c>
      <c r="E22" s="292">
        <f t="shared" ref="E22:L22" si="1">SUM(E15:E21)</f>
        <v>26.47</v>
      </c>
      <c r="F22" s="292">
        <f t="shared" si="1"/>
        <v>26.97</v>
      </c>
      <c r="G22" s="292">
        <f t="shared" si="1"/>
        <v>25.94</v>
      </c>
      <c r="H22" s="292">
        <f t="shared" si="1"/>
        <v>29.49</v>
      </c>
      <c r="I22" s="292">
        <f t="shared" si="1"/>
        <v>110.47</v>
      </c>
      <c r="J22" s="292">
        <f t="shared" si="1"/>
        <v>115.47</v>
      </c>
      <c r="K22" s="292">
        <f t="shared" si="1"/>
        <v>812.25000000000011</v>
      </c>
      <c r="L22" s="292">
        <f t="shared" si="1"/>
        <v>858.15</v>
      </c>
      <c r="M22" s="276"/>
    </row>
    <row r="23" spans="1:13" ht="18.75" customHeight="1" x14ac:dyDescent="0.3">
      <c r="A23" s="166" t="s">
        <v>42</v>
      </c>
      <c r="B23" s="56"/>
      <c r="C23" s="56"/>
      <c r="D23" s="273"/>
      <c r="E23" s="174">
        <f t="shared" ref="E23:L23" si="2">E13+E22</f>
        <v>45.47</v>
      </c>
      <c r="F23" s="174">
        <f t="shared" si="2"/>
        <v>47.67</v>
      </c>
      <c r="G23" s="174">
        <f t="shared" si="2"/>
        <v>42.78</v>
      </c>
      <c r="H23" s="174">
        <f t="shared" si="2"/>
        <v>48.13</v>
      </c>
      <c r="I23" s="174">
        <f t="shared" si="2"/>
        <v>193.95</v>
      </c>
      <c r="J23" s="174">
        <f t="shared" si="2"/>
        <v>210.55</v>
      </c>
      <c r="K23" s="174">
        <f t="shared" si="2"/>
        <v>1397.0500000000002</v>
      </c>
      <c r="L23" s="174">
        <f t="shared" si="2"/>
        <v>1512.25</v>
      </c>
      <c r="M23" s="182"/>
    </row>
    <row r="24" spans="1:13" x14ac:dyDescent="0.3">
      <c r="A24" s="126"/>
      <c r="B24" s="212"/>
      <c r="E24" s="129"/>
      <c r="G24" s="129"/>
      <c r="I24" s="129"/>
      <c r="K24" s="129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4:L14"/>
    <mergeCell ref="A5:A7"/>
  </mergeCells>
  <pageMargins left="0.31496062992125984" right="0.31496062992125984" top="0.74803149606299213" bottom="0" header="0.31496062992125984" footer="0.31496062992125984"/>
  <pageSetup paperSize="9" scale="91" orientation="landscape" r:id="rId1"/>
  <colBreaks count="1" manualBreakCount="1">
    <brk id="12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N23"/>
  <sheetViews>
    <sheetView view="pageBreakPreview" topLeftCell="B3" zoomScaleSheetLayoutView="100" workbookViewId="0">
      <selection activeCell="L23" sqref="L23"/>
    </sheetView>
  </sheetViews>
  <sheetFormatPr defaultRowHeight="16.5" x14ac:dyDescent="0.3"/>
  <cols>
    <col min="1" max="1" width="30.140625" style="131" customWidth="1"/>
    <col min="2" max="3" width="9.42578125" style="139" customWidth="1"/>
    <col min="4" max="4" width="9.42578125" style="276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9.140625" style="130" customWidth="1"/>
    <col min="13" max="16384" width="9.140625" style="131"/>
  </cols>
  <sheetData>
    <row r="1" spans="1:14" ht="21" customHeight="1" x14ac:dyDescent="0.3">
      <c r="A1" s="262" t="s">
        <v>312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</row>
    <row r="2" spans="1:14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</row>
    <row r="3" spans="1:14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</row>
    <row r="4" spans="1:14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</row>
    <row r="5" spans="1:14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4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4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4" s="136" customFormat="1" ht="35.25" customHeight="1" x14ac:dyDescent="0.25">
      <c r="A8" s="290" t="s">
        <v>331</v>
      </c>
      <c r="B8" s="288">
        <v>200</v>
      </c>
      <c r="C8" s="288">
        <v>250</v>
      </c>
      <c r="D8" s="288">
        <v>43.97</v>
      </c>
      <c r="E8" s="288">
        <v>7.02</v>
      </c>
      <c r="F8" s="288">
        <v>8.6999999999999993</v>
      </c>
      <c r="G8" s="288">
        <v>5.04</v>
      </c>
      <c r="H8" s="288">
        <v>6.3</v>
      </c>
      <c r="I8" s="288">
        <v>35.6</v>
      </c>
      <c r="J8" s="288">
        <v>44.5</v>
      </c>
      <c r="K8" s="302">
        <v>225</v>
      </c>
      <c r="L8" s="302">
        <v>281</v>
      </c>
    </row>
    <row r="9" spans="1:14" s="275" customFormat="1" ht="31.5" customHeight="1" x14ac:dyDescent="0.3">
      <c r="A9" s="272" t="s">
        <v>149</v>
      </c>
      <c r="B9" s="285">
        <v>10</v>
      </c>
      <c r="C9" s="285">
        <v>10</v>
      </c>
      <c r="D9" s="285">
        <v>5</v>
      </c>
      <c r="E9" s="286">
        <v>0.1</v>
      </c>
      <c r="F9" s="286">
        <v>0.1</v>
      </c>
      <c r="G9" s="286">
        <v>8.3000000000000007</v>
      </c>
      <c r="H9" s="286">
        <v>8.3000000000000007</v>
      </c>
      <c r="I9" s="286">
        <v>0.1</v>
      </c>
      <c r="J9" s="286">
        <v>0.1</v>
      </c>
      <c r="K9" s="286">
        <v>74.900000000000006</v>
      </c>
      <c r="L9" s="286">
        <v>74.900000000000006</v>
      </c>
    </row>
    <row r="10" spans="1:14" s="275" customFormat="1" ht="31.5" customHeight="1" x14ac:dyDescent="0.3">
      <c r="A10" s="272" t="s">
        <v>32</v>
      </c>
      <c r="B10" s="283">
        <v>30</v>
      </c>
      <c r="C10" s="283">
        <v>30</v>
      </c>
      <c r="D10" s="283">
        <v>19.059999999999999</v>
      </c>
      <c r="E10" s="286">
        <v>7.02</v>
      </c>
      <c r="F10" s="286">
        <v>7.02</v>
      </c>
      <c r="G10" s="286">
        <v>5.8</v>
      </c>
      <c r="H10" s="286">
        <v>5.8</v>
      </c>
      <c r="I10" s="286">
        <v>0</v>
      </c>
      <c r="J10" s="286">
        <v>0</v>
      </c>
      <c r="K10" s="286">
        <v>109.1</v>
      </c>
      <c r="L10" s="286">
        <v>109.1</v>
      </c>
    </row>
    <row r="11" spans="1:14" s="275" customFormat="1" ht="31.5" customHeight="1" x14ac:dyDescent="0.3">
      <c r="A11" s="272" t="s">
        <v>16</v>
      </c>
      <c r="B11" s="283">
        <v>60</v>
      </c>
      <c r="C11" s="283">
        <v>60</v>
      </c>
      <c r="D11" s="283">
        <v>6.47</v>
      </c>
      <c r="E11" s="286">
        <v>4.8</v>
      </c>
      <c r="F11" s="286">
        <v>4.8</v>
      </c>
      <c r="G11" s="286">
        <v>0.6</v>
      </c>
      <c r="H11" s="286">
        <v>0.6</v>
      </c>
      <c r="I11" s="286">
        <v>31.8</v>
      </c>
      <c r="J11" s="286">
        <v>31.8</v>
      </c>
      <c r="K11" s="286">
        <v>150</v>
      </c>
      <c r="L11" s="286">
        <v>150</v>
      </c>
    </row>
    <row r="12" spans="1:14" s="275" customFormat="1" ht="36.75" customHeight="1" x14ac:dyDescent="0.3">
      <c r="A12" s="281" t="s">
        <v>63</v>
      </c>
      <c r="B12" s="283">
        <v>200</v>
      </c>
      <c r="C12" s="283">
        <v>200</v>
      </c>
      <c r="D12" s="283">
        <v>12.86</v>
      </c>
      <c r="E12" s="286">
        <v>0.3</v>
      </c>
      <c r="F12" s="286">
        <v>0.3</v>
      </c>
      <c r="G12" s="286">
        <v>0</v>
      </c>
      <c r="H12" s="286">
        <v>0</v>
      </c>
      <c r="I12" s="286">
        <v>6.7</v>
      </c>
      <c r="J12" s="286">
        <v>6.7</v>
      </c>
      <c r="K12" s="286">
        <v>27.6</v>
      </c>
      <c r="L12" s="286">
        <v>27.6</v>
      </c>
      <c r="M12" s="148"/>
      <c r="N12" s="149"/>
    </row>
    <row r="13" spans="1:14" s="275" customFormat="1" ht="25.5" customHeight="1" x14ac:dyDescent="0.3">
      <c r="A13" s="289" t="s">
        <v>18</v>
      </c>
      <c r="B13" s="278">
        <f>SUM(B8:B12)</f>
        <v>500</v>
      </c>
      <c r="C13" s="278">
        <f>SUM(C8:C12)</f>
        <v>550</v>
      </c>
      <c r="D13" s="278">
        <f>D8+D9+D10+D11+D12</f>
        <v>87.36</v>
      </c>
      <c r="E13" s="292">
        <f t="shared" ref="E13:L13" si="0">SUM(E8:E12)</f>
        <v>19.239999999999998</v>
      </c>
      <c r="F13" s="292">
        <f t="shared" si="0"/>
        <v>20.919999999999998</v>
      </c>
      <c r="G13" s="292">
        <f t="shared" si="0"/>
        <v>19.740000000000002</v>
      </c>
      <c r="H13" s="292">
        <f t="shared" si="0"/>
        <v>21.000000000000004</v>
      </c>
      <c r="I13" s="292">
        <f t="shared" si="0"/>
        <v>74.2</v>
      </c>
      <c r="J13" s="292">
        <f t="shared" si="0"/>
        <v>83.100000000000009</v>
      </c>
      <c r="K13" s="292">
        <f t="shared" si="0"/>
        <v>586.6</v>
      </c>
      <c r="L13" s="292">
        <f t="shared" si="0"/>
        <v>642.6</v>
      </c>
    </row>
    <row r="14" spans="1:14" ht="21" customHeight="1" x14ac:dyDescent="0.3">
      <c r="A14" s="402" t="s">
        <v>19</v>
      </c>
      <c r="B14" s="402"/>
      <c r="C14" s="402"/>
      <c r="D14" s="402"/>
      <c r="E14" s="402"/>
      <c r="F14" s="402"/>
      <c r="G14" s="402"/>
      <c r="H14" s="402"/>
      <c r="I14" s="402"/>
      <c r="J14" s="402"/>
      <c r="K14" s="402"/>
    </row>
    <row r="15" spans="1:14" s="153" customFormat="1" ht="54.75" customHeight="1" x14ac:dyDescent="0.25">
      <c r="A15" s="280" t="s">
        <v>298</v>
      </c>
      <c r="B15" s="283">
        <v>60</v>
      </c>
      <c r="C15" s="283">
        <v>100</v>
      </c>
      <c r="D15" s="283">
        <v>12</v>
      </c>
      <c r="E15" s="286">
        <v>0.66</v>
      </c>
      <c r="F15" s="286">
        <v>1.1000000000000001</v>
      </c>
      <c r="G15" s="286">
        <v>0.12</v>
      </c>
      <c r="H15" s="286">
        <v>0.2</v>
      </c>
      <c r="I15" s="286">
        <v>2.2799999999999998</v>
      </c>
      <c r="J15" s="286">
        <v>3.8</v>
      </c>
      <c r="K15" s="286">
        <v>13.2</v>
      </c>
      <c r="L15" s="286">
        <v>22</v>
      </c>
    </row>
    <row r="16" spans="1:14" s="128" customFormat="1" ht="36.75" customHeight="1" x14ac:dyDescent="0.3">
      <c r="A16" s="290" t="s">
        <v>318</v>
      </c>
      <c r="B16" s="283">
        <v>250</v>
      </c>
      <c r="C16" s="283">
        <v>300</v>
      </c>
      <c r="D16" s="283">
        <v>15</v>
      </c>
      <c r="E16" s="288">
        <v>1.98</v>
      </c>
      <c r="F16" s="288">
        <v>2.2999999999999998</v>
      </c>
      <c r="G16" s="288">
        <v>6.93</v>
      </c>
      <c r="H16" s="288">
        <v>8.3000000000000007</v>
      </c>
      <c r="I16" s="288">
        <v>16.52</v>
      </c>
      <c r="J16" s="288">
        <v>19.8</v>
      </c>
      <c r="K16" s="288">
        <v>136.69999999999999</v>
      </c>
      <c r="L16" s="288">
        <v>164</v>
      </c>
    </row>
    <row r="17" spans="1:12" s="275" customFormat="1" ht="30.75" customHeight="1" x14ac:dyDescent="0.3">
      <c r="A17" s="282" t="s">
        <v>319</v>
      </c>
      <c r="B17" s="285">
        <v>90</v>
      </c>
      <c r="C17" s="285">
        <v>90</v>
      </c>
      <c r="D17" s="285">
        <v>35</v>
      </c>
      <c r="E17" s="286">
        <v>4.5999999999999996</v>
      </c>
      <c r="F17" s="286">
        <v>4.5999999999999996</v>
      </c>
      <c r="G17" s="286">
        <v>9</v>
      </c>
      <c r="H17" s="286">
        <v>10.5</v>
      </c>
      <c r="I17" s="286">
        <v>8.4499999999999993</v>
      </c>
      <c r="J17" s="286">
        <v>8.4499999999999993</v>
      </c>
      <c r="K17" s="286">
        <v>130.1</v>
      </c>
      <c r="L17" s="286">
        <v>130.1</v>
      </c>
    </row>
    <row r="18" spans="1:12" s="275" customFormat="1" ht="31.5" customHeight="1" x14ac:dyDescent="0.3">
      <c r="A18" s="282" t="s">
        <v>320</v>
      </c>
      <c r="B18" s="285">
        <v>150</v>
      </c>
      <c r="C18" s="285">
        <v>200</v>
      </c>
      <c r="D18" s="285">
        <v>20</v>
      </c>
      <c r="E18" s="286">
        <v>13.31</v>
      </c>
      <c r="F18" s="286">
        <v>17.75</v>
      </c>
      <c r="G18" s="286">
        <v>6.69</v>
      </c>
      <c r="H18" s="286">
        <v>8.92</v>
      </c>
      <c r="I18" s="286">
        <v>34.19</v>
      </c>
      <c r="J18" s="286">
        <v>45.59</v>
      </c>
      <c r="K18" s="286">
        <v>249</v>
      </c>
      <c r="L18" s="286">
        <v>332</v>
      </c>
    </row>
    <row r="19" spans="1:12" s="275" customFormat="1" ht="37.5" customHeight="1" x14ac:dyDescent="0.3">
      <c r="A19" s="281" t="s">
        <v>308</v>
      </c>
      <c r="B19" s="283">
        <v>200</v>
      </c>
      <c r="C19" s="283">
        <v>200</v>
      </c>
      <c r="D19" s="283">
        <v>10</v>
      </c>
      <c r="E19" s="286">
        <v>0.16</v>
      </c>
      <c r="F19" s="286">
        <v>0.16</v>
      </c>
      <c r="G19" s="286">
        <v>0.16</v>
      </c>
      <c r="H19" s="286">
        <v>0.16</v>
      </c>
      <c r="I19" s="286">
        <v>23.88</v>
      </c>
      <c r="J19" s="286">
        <v>23.88</v>
      </c>
      <c r="K19" s="286">
        <v>97.6</v>
      </c>
      <c r="L19" s="286">
        <v>97.6</v>
      </c>
    </row>
    <row r="20" spans="1:12" s="275" customFormat="1" ht="33.75" customHeight="1" x14ac:dyDescent="0.3">
      <c r="A20" s="281" t="s">
        <v>286</v>
      </c>
      <c r="B20" s="284">
        <v>30</v>
      </c>
      <c r="C20" s="284">
        <v>30</v>
      </c>
      <c r="D20" s="284">
        <v>3</v>
      </c>
      <c r="E20" s="287">
        <v>2.5</v>
      </c>
      <c r="F20" s="287">
        <v>2.5</v>
      </c>
      <c r="G20" s="287">
        <v>0.5</v>
      </c>
      <c r="H20" s="287">
        <v>0.5</v>
      </c>
      <c r="I20" s="287">
        <v>12.7</v>
      </c>
      <c r="J20" s="287">
        <v>12.7</v>
      </c>
      <c r="K20" s="287">
        <v>66.099999999999994</v>
      </c>
      <c r="L20" s="287">
        <v>66.099999999999994</v>
      </c>
    </row>
    <row r="21" spans="1:12" s="153" customFormat="1" ht="33" customHeight="1" x14ac:dyDescent="0.25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</row>
    <row r="22" spans="1:12" s="275" customFormat="1" x14ac:dyDescent="0.3">
      <c r="A22" s="256" t="s">
        <v>27</v>
      </c>
      <c r="B22" s="313">
        <f>SUM(B15:B21)</f>
        <v>810</v>
      </c>
      <c r="C22" s="313">
        <f>SUM(C15:C21)</f>
        <v>950</v>
      </c>
      <c r="D22" s="311">
        <f>D15+D16+D17+D18+D19+D20+D21</f>
        <v>98</v>
      </c>
      <c r="E22" s="292">
        <f t="shared" ref="E22:L22" si="1">SUM(E15:E21)</f>
        <v>25.61</v>
      </c>
      <c r="F22" s="292">
        <f t="shared" si="1"/>
        <v>30.81</v>
      </c>
      <c r="G22" s="292">
        <f t="shared" si="1"/>
        <v>23.700000000000003</v>
      </c>
      <c r="H22" s="292">
        <f t="shared" si="1"/>
        <v>28.880000000000003</v>
      </c>
      <c r="I22" s="292">
        <f t="shared" si="1"/>
        <v>112.61999999999999</v>
      </c>
      <c r="J22" s="292">
        <f t="shared" si="1"/>
        <v>128.82</v>
      </c>
      <c r="K22" s="292">
        <f t="shared" si="1"/>
        <v>765.30000000000007</v>
      </c>
      <c r="L22" s="292">
        <f t="shared" si="1"/>
        <v>884.40000000000009</v>
      </c>
    </row>
    <row r="23" spans="1:12" ht="21" customHeight="1" x14ac:dyDescent="0.3">
      <c r="A23" s="166" t="s">
        <v>42</v>
      </c>
      <c r="B23" s="56"/>
      <c r="C23" s="56"/>
      <c r="D23" s="273"/>
      <c r="E23" s="174">
        <f t="shared" ref="E23:K23" si="2">E13+E22</f>
        <v>44.849999999999994</v>
      </c>
      <c r="F23" s="174">
        <f t="shared" si="2"/>
        <v>51.73</v>
      </c>
      <c r="G23" s="174">
        <f t="shared" si="2"/>
        <v>43.440000000000005</v>
      </c>
      <c r="H23" s="174">
        <f t="shared" si="2"/>
        <v>49.88000000000001</v>
      </c>
      <c r="I23" s="174">
        <f t="shared" si="2"/>
        <v>186.82</v>
      </c>
      <c r="J23" s="174">
        <f t="shared" si="2"/>
        <v>211.92000000000002</v>
      </c>
      <c r="K23" s="174">
        <f t="shared" si="2"/>
        <v>1351.9</v>
      </c>
      <c r="L23" s="277">
        <f>SUM(L13+L22)</f>
        <v>1527</v>
      </c>
    </row>
  </sheetData>
  <mergeCells count="17">
    <mergeCell ref="L5:L6"/>
    <mergeCell ref="A5:A7"/>
    <mergeCell ref="B5:B6"/>
    <mergeCell ref="C5:C6"/>
    <mergeCell ref="E5:E6"/>
    <mergeCell ref="K5:K6"/>
    <mergeCell ref="D5:D7"/>
    <mergeCell ref="A14:K14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P22"/>
  <sheetViews>
    <sheetView view="pageBreakPreview" topLeftCell="A7" zoomScaleSheetLayoutView="100" workbookViewId="0">
      <selection activeCell="E15" sqref="E15:L17"/>
    </sheetView>
  </sheetViews>
  <sheetFormatPr defaultRowHeight="16.5" x14ac:dyDescent="0.3"/>
  <cols>
    <col min="1" max="1" width="30.28515625" style="131" customWidth="1"/>
    <col min="2" max="3" width="10" style="139" customWidth="1"/>
    <col min="4" max="4" width="10" style="276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4" ht="21" customHeight="1" x14ac:dyDescent="0.3">
      <c r="A1" s="262" t="s">
        <v>313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  <c r="M1" s="131"/>
    </row>
    <row r="2" spans="1:14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  <c r="M2" s="131"/>
    </row>
    <row r="3" spans="1:14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  <c r="M3" s="131"/>
    </row>
    <row r="4" spans="1:14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  <c r="M4" s="131"/>
    </row>
    <row r="5" spans="1:14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  <c r="M5" s="268"/>
    </row>
    <row r="6" spans="1:14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  <c r="M6" s="268"/>
    </row>
    <row r="7" spans="1:14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  <c r="M7" s="268"/>
    </row>
    <row r="8" spans="1:14" s="275" customFormat="1" ht="22.5" customHeight="1" x14ac:dyDescent="0.3">
      <c r="A8" s="280" t="s">
        <v>121</v>
      </c>
      <c r="B8" s="296">
        <v>150</v>
      </c>
      <c r="C8" s="296">
        <v>180</v>
      </c>
      <c r="D8" s="318">
        <v>7.9</v>
      </c>
      <c r="E8" s="286">
        <v>8.1999999999999993</v>
      </c>
      <c r="F8" s="286">
        <v>9.9</v>
      </c>
      <c r="G8" s="286">
        <v>6.5</v>
      </c>
      <c r="H8" s="286">
        <v>7.83</v>
      </c>
      <c r="I8" s="286">
        <v>42.8</v>
      </c>
      <c r="J8" s="286">
        <v>51.3</v>
      </c>
      <c r="K8" s="286">
        <v>262.5</v>
      </c>
      <c r="L8" s="286">
        <v>314.91000000000003</v>
      </c>
      <c r="M8" s="274"/>
    </row>
    <row r="9" spans="1:14" s="275" customFormat="1" ht="22.5" customHeight="1" x14ac:dyDescent="0.3">
      <c r="A9" s="297" t="s">
        <v>304</v>
      </c>
      <c r="B9" s="309">
        <v>100</v>
      </c>
      <c r="C9" s="309">
        <v>120</v>
      </c>
      <c r="D9" s="309">
        <v>51.17</v>
      </c>
      <c r="E9" s="294">
        <v>4.9000000000000004</v>
      </c>
      <c r="F9" s="294">
        <v>5.79</v>
      </c>
      <c r="G9" s="294">
        <v>8.5</v>
      </c>
      <c r="H9" s="294">
        <v>9.5</v>
      </c>
      <c r="I9" s="294">
        <v>4.0199999999999996</v>
      </c>
      <c r="J9" s="294">
        <v>4.75</v>
      </c>
      <c r="K9" s="294">
        <v>115</v>
      </c>
      <c r="L9" s="294">
        <v>136</v>
      </c>
      <c r="M9" s="274"/>
    </row>
    <row r="10" spans="1:14" s="275" customFormat="1" ht="22.5" customHeight="1" x14ac:dyDescent="0.3">
      <c r="A10" s="297" t="s">
        <v>294</v>
      </c>
      <c r="B10" s="309">
        <v>60</v>
      </c>
      <c r="C10" s="309">
        <v>100</v>
      </c>
      <c r="D10" s="309">
        <v>13.36</v>
      </c>
      <c r="E10" s="294">
        <v>1.02</v>
      </c>
      <c r="F10" s="294">
        <v>1.7</v>
      </c>
      <c r="G10" s="294">
        <v>3</v>
      </c>
      <c r="H10" s="294">
        <v>5</v>
      </c>
      <c r="I10" s="294">
        <v>5.07</v>
      </c>
      <c r="J10" s="294">
        <v>8.4499999999999993</v>
      </c>
      <c r="K10" s="294">
        <v>51.42</v>
      </c>
      <c r="L10" s="294">
        <v>85.7</v>
      </c>
      <c r="M10" s="274"/>
    </row>
    <row r="11" spans="1:14" s="275" customFormat="1" ht="36.75" customHeight="1" x14ac:dyDescent="0.3">
      <c r="A11" s="281" t="s">
        <v>287</v>
      </c>
      <c r="B11" s="283">
        <v>30</v>
      </c>
      <c r="C11" s="283">
        <v>30</v>
      </c>
      <c r="D11" s="298">
        <v>2.0699999999999998</v>
      </c>
      <c r="E11" s="286">
        <v>2.4</v>
      </c>
      <c r="F11" s="286">
        <v>2.4</v>
      </c>
      <c r="G11" s="286">
        <v>0.3</v>
      </c>
      <c r="H11" s="286">
        <v>0.3</v>
      </c>
      <c r="I11" s="286">
        <v>14.6</v>
      </c>
      <c r="J11" s="286">
        <v>14.6</v>
      </c>
      <c r="K11" s="286">
        <v>72.599999999999994</v>
      </c>
      <c r="L11" s="286">
        <v>72.599999999999994</v>
      </c>
    </row>
    <row r="12" spans="1:14" s="275" customFormat="1" ht="36.75" customHeight="1" x14ac:dyDescent="0.3">
      <c r="A12" s="281" t="s">
        <v>63</v>
      </c>
      <c r="B12" s="283">
        <v>200</v>
      </c>
      <c r="C12" s="283">
        <v>200</v>
      </c>
      <c r="D12" s="283">
        <v>12.86</v>
      </c>
      <c r="E12" s="286">
        <v>0.3</v>
      </c>
      <c r="F12" s="286">
        <v>0.3</v>
      </c>
      <c r="G12" s="286">
        <v>0</v>
      </c>
      <c r="H12" s="286">
        <v>0</v>
      </c>
      <c r="I12" s="286">
        <v>6.7</v>
      </c>
      <c r="J12" s="286">
        <v>6.7</v>
      </c>
      <c r="K12" s="286">
        <v>27.6</v>
      </c>
      <c r="L12" s="286">
        <v>27.6</v>
      </c>
      <c r="M12" s="148"/>
      <c r="N12" s="149"/>
    </row>
    <row r="13" spans="1:14" s="275" customFormat="1" ht="26.25" customHeight="1" x14ac:dyDescent="0.3">
      <c r="A13" s="289" t="s">
        <v>18</v>
      </c>
      <c r="B13" s="278">
        <f>SUM(B8:B12)</f>
        <v>540</v>
      </c>
      <c r="C13" s="278">
        <f>SUM(C8:C12)</f>
        <v>630</v>
      </c>
      <c r="D13" s="278">
        <f>D8+D9+D10+D11+D12</f>
        <v>87.36</v>
      </c>
      <c r="E13" s="292">
        <f t="shared" ref="E13:F13" si="0">SUM(E8:E12)</f>
        <v>16.82</v>
      </c>
      <c r="F13" s="292">
        <f t="shared" si="0"/>
        <v>20.09</v>
      </c>
      <c r="G13" s="292">
        <f t="shared" ref="G13:L13" si="1">SUM(G8:G12)</f>
        <v>18.3</v>
      </c>
      <c r="H13" s="292">
        <f t="shared" si="1"/>
        <v>22.63</v>
      </c>
      <c r="I13" s="292">
        <f t="shared" si="1"/>
        <v>73.19</v>
      </c>
      <c r="J13" s="292">
        <f t="shared" si="1"/>
        <v>85.8</v>
      </c>
      <c r="K13" s="292">
        <f t="shared" si="1"/>
        <v>529.12</v>
      </c>
      <c r="L13" s="292">
        <f t="shared" si="1"/>
        <v>636.81000000000006</v>
      </c>
      <c r="M13" s="274" t="s">
        <v>35</v>
      </c>
    </row>
    <row r="14" spans="1:14" s="275" customFormat="1" ht="21" customHeight="1" x14ac:dyDescent="0.3">
      <c r="A14" s="402" t="s">
        <v>19</v>
      </c>
      <c r="B14" s="402"/>
      <c r="C14" s="402"/>
      <c r="D14" s="402"/>
      <c r="E14" s="402"/>
      <c r="F14" s="402"/>
      <c r="G14" s="402"/>
      <c r="H14" s="402"/>
      <c r="I14" s="402"/>
      <c r="J14" s="402"/>
      <c r="K14" s="402"/>
      <c r="L14" s="274"/>
    </row>
    <row r="15" spans="1:14" s="275" customFormat="1" ht="35.25" customHeight="1" x14ac:dyDescent="0.3">
      <c r="A15" s="280" t="s">
        <v>321</v>
      </c>
      <c r="B15" s="283">
        <v>60</v>
      </c>
      <c r="C15" s="283">
        <v>100</v>
      </c>
      <c r="D15" s="283">
        <v>12</v>
      </c>
      <c r="E15" s="327">
        <v>3</v>
      </c>
      <c r="F15" s="327">
        <v>5</v>
      </c>
      <c r="G15" s="327">
        <v>3</v>
      </c>
      <c r="H15" s="327">
        <v>5</v>
      </c>
      <c r="I15" s="327">
        <v>28</v>
      </c>
      <c r="J15" s="327">
        <v>46.6</v>
      </c>
      <c r="K15" s="327">
        <v>153</v>
      </c>
      <c r="L15" s="327">
        <v>153</v>
      </c>
    </row>
    <row r="16" spans="1:14" s="275" customFormat="1" ht="33.75" customHeight="1" x14ac:dyDescent="0.3">
      <c r="A16" s="291" t="s">
        <v>322</v>
      </c>
      <c r="B16" s="285">
        <v>250</v>
      </c>
      <c r="C16" s="285">
        <v>300</v>
      </c>
      <c r="D16" s="296">
        <v>15</v>
      </c>
      <c r="E16" s="413">
        <v>1.9</v>
      </c>
      <c r="F16" s="413">
        <v>2.2799999999999998</v>
      </c>
      <c r="G16" s="327">
        <v>5.5</v>
      </c>
      <c r="H16" s="327">
        <v>6.6</v>
      </c>
      <c r="I16" s="327">
        <v>7</v>
      </c>
      <c r="J16" s="327">
        <v>8.4</v>
      </c>
      <c r="K16" s="327">
        <v>147</v>
      </c>
      <c r="L16" s="327">
        <v>176.4</v>
      </c>
    </row>
    <row r="17" spans="1:16" s="93" customFormat="1" ht="27" customHeight="1" x14ac:dyDescent="0.25">
      <c r="A17" s="304" t="s">
        <v>284</v>
      </c>
      <c r="B17" s="305">
        <v>200</v>
      </c>
      <c r="C17" s="305">
        <v>250</v>
      </c>
      <c r="D17" s="305">
        <v>55</v>
      </c>
      <c r="E17" s="412">
        <v>13.68</v>
      </c>
      <c r="F17" s="412">
        <v>16.72</v>
      </c>
      <c r="G17" s="412">
        <v>15.68</v>
      </c>
      <c r="H17" s="412">
        <v>18.61</v>
      </c>
      <c r="I17" s="412">
        <v>32.520000000000003</v>
      </c>
      <c r="J17" s="412">
        <v>39.71</v>
      </c>
      <c r="K17" s="412">
        <v>307.68</v>
      </c>
      <c r="L17" s="412">
        <v>376.09</v>
      </c>
      <c r="M17" s="92" t="s">
        <v>35</v>
      </c>
    </row>
    <row r="18" spans="1:16" s="275" customFormat="1" ht="22.5" customHeight="1" x14ac:dyDescent="0.3">
      <c r="A18" s="281" t="s">
        <v>300</v>
      </c>
      <c r="B18" s="283">
        <v>200</v>
      </c>
      <c r="C18" s="283">
        <v>200</v>
      </c>
      <c r="D18" s="283">
        <v>10</v>
      </c>
      <c r="E18" s="286">
        <v>0.2</v>
      </c>
      <c r="F18" s="286">
        <v>0.2</v>
      </c>
      <c r="G18" s="286">
        <v>0</v>
      </c>
      <c r="H18" s="286">
        <v>0</v>
      </c>
      <c r="I18" s="286">
        <v>6.4</v>
      </c>
      <c r="J18" s="286">
        <v>6.4</v>
      </c>
      <c r="K18" s="286">
        <v>26.4</v>
      </c>
      <c r="L18" s="286">
        <v>26.4</v>
      </c>
      <c r="M18" s="274"/>
    </row>
    <row r="19" spans="1:16" s="275" customFormat="1" ht="27.75" customHeight="1" x14ac:dyDescent="0.3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  <c r="M19" s="146"/>
      <c r="N19" s="147"/>
      <c r="O19" s="148"/>
      <c r="P19" s="149"/>
    </row>
    <row r="20" spans="1:16" s="275" customFormat="1" ht="33.75" customHeight="1" x14ac:dyDescent="0.3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</row>
    <row r="21" spans="1:16" s="275" customFormat="1" ht="27" customHeight="1" x14ac:dyDescent="0.3">
      <c r="A21" s="150" t="s">
        <v>27</v>
      </c>
      <c r="B21" s="310">
        <f>SUM(B15:B20)</f>
        <v>770</v>
      </c>
      <c r="C21" s="310">
        <f>SUM(C15:C20)</f>
        <v>910</v>
      </c>
      <c r="D21" s="317">
        <f>D15+D16+D17+D18+D19+D20</f>
        <v>98</v>
      </c>
      <c r="E21" s="292">
        <f t="shared" ref="E21:L21" si="2">SUM(E15:E20)</f>
        <v>23.679999999999996</v>
      </c>
      <c r="F21" s="292">
        <f t="shared" si="2"/>
        <v>29.099999999999998</v>
      </c>
      <c r="G21" s="292">
        <f t="shared" si="2"/>
        <v>24.98</v>
      </c>
      <c r="H21" s="292">
        <f t="shared" si="2"/>
        <v>31.01</v>
      </c>
      <c r="I21" s="292">
        <f t="shared" si="2"/>
        <v>101.22000000000001</v>
      </c>
      <c r="J21" s="292">
        <f t="shared" si="2"/>
        <v>128.41000000000003</v>
      </c>
      <c r="K21" s="292">
        <f t="shared" si="2"/>
        <v>772.78000000000009</v>
      </c>
      <c r="L21" s="292">
        <f t="shared" si="2"/>
        <v>870.59</v>
      </c>
      <c r="M21" s="274" t="s">
        <v>35</v>
      </c>
    </row>
    <row r="22" spans="1:16" ht="20.25" customHeight="1" x14ac:dyDescent="0.3">
      <c r="A22" s="166" t="s">
        <v>42</v>
      </c>
      <c r="B22" s="56"/>
      <c r="C22" s="56"/>
      <c r="D22" s="273"/>
      <c r="E22" s="174">
        <f t="shared" ref="E22:L22" si="3">SUM(E13+E21)</f>
        <v>40.5</v>
      </c>
      <c r="F22" s="277">
        <f t="shared" si="3"/>
        <v>49.19</v>
      </c>
      <c r="G22" s="277">
        <f t="shared" si="3"/>
        <v>43.28</v>
      </c>
      <c r="H22" s="277">
        <f t="shared" si="3"/>
        <v>53.64</v>
      </c>
      <c r="I22" s="277">
        <f t="shared" si="3"/>
        <v>174.41000000000003</v>
      </c>
      <c r="J22" s="277">
        <f t="shared" si="3"/>
        <v>214.21000000000004</v>
      </c>
      <c r="K22" s="277">
        <f t="shared" si="3"/>
        <v>1301.9000000000001</v>
      </c>
      <c r="L22" s="277">
        <f t="shared" si="3"/>
        <v>1507.4</v>
      </c>
      <c r="M22" s="169"/>
    </row>
  </sheetData>
  <mergeCells count="17">
    <mergeCell ref="A14:K14"/>
    <mergeCell ref="D5:D7"/>
    <mergeCell ref="K5:K6"/>
    <mergeCell ref="L5:L6"/>
    <mergeCell ref="A5:A7"/>
    <mergeCell ref="F5:F6"/>
    <mergeCell ref="G5:G6"/>
    <mergeCell ref="H5:H6"/>
    <mergeCell ref="I5:I6"/>
    <mergeCell ref="J5:J6"/>
    <mergeCell ref="H1:J1"/>
    <mergeCell ref="H2:J2"/>
    <mergeCell ref="B3:J3"/>
    <mergeCell ref="C4:I4"/>
    <mergeCell ref="B5:B6"/>
    <mergeCell ref="C5:C6"/>
    <mergeCell ref="E5:E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P23"/>
  <sheetViews>
    <sheetView view="pageBreakPreview" zoomScaleSheetLayoutView="100" workbookViewId="0">
      <selection activeCell="B17" sqref="B17"/>
    </sheetView>
  </sheetViews>
  <sheetFormatPr defaultRowHeight="15.75" x14ac:dyDescent="0.2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5" s="131" customFormat="1" ht="21" customHeight="1" x14ac:dyDescent="0.3">
      <c r="A1" s="262" t="s">
        <v>314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</row>
    <row r="2" spans="1:15" s="131" customFormat="1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</row>
    <row r="3" spans="1:15" s="131" customFormat="1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</row>
    <row r="4" spans="1:15" s="131" customFormat="1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</row>
    <row r="5" spans="1:15" s="130" customFormat="1" ht="16.5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5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5" s="130" customFormat="1" ht="16.5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5" s="136" customFormat="1" ht="38.25" customHeight="1" x14ac:dyDescent="0.25">
      <c r="A8" s="321" t="s">
        <v>325</v>
      </c>
      <c r="B8" s="285">
        <v>150</v>
      </c>
      <c r="C8" s="285">
        <v>250</v>
      </c>
      <c r="D8" s="298">
        <v>42.43</v>
      </c>
      <c r="E8" s="286">
        <v>8.6999999999999993</v>
      </c>
      <c r="F8" s="286">
        <v>11.6</v>
      </c>
      <c r="G8" s="286">
        <v>12</v>
      </c>
      <c r="H8" s="286">
        <v>16</v>
      </c>
      <c r="I8" s="286">
        <v>38.4</v>
      </c>
      <c r="J8" s="286">
        <v>51.2</v>
      </c>
      <c r="K8" s="286">
        <v>230.6</v>
      </c>
      <c r="L8" s="286">
        <v>307.39999999999998</v>
      </c>
    </row>
    <row r="9" spans="1:15" s="275" customFormat="1" ht="23.25" customHeight="1" x14ac:dyDescent="0.3">
      <c r="A9" s="322" t="s">
        <v>32</v>
      </c>
      <c r="B9" s="283">
        <v>30</v>
      </c>
      <c r="C9" s="283">
        <v>30</v>
      </c>
      <c r="D9" s="298">
        <v>19.059999999999999</v>
      </c>
      <c r="E9" s="286">
        <v>7.02</v>
      </c>
      <c r="F9" s="286">
        <v>7.02</v>
      </c>
      <c r="G9" s="286">
        <v>5.8</v>
      </c>
      <c r="H9" s="286">
        <v>5.8</v>
      </c>
      <c r="I9" s="286">
        <v>0</v>
      </c>
      <c r="J9" s="286">
        <v>0</v>
      </c>
      <c r="K9" s="286">
        <v>109.1</v>
      </c>
      <c r="L9" s="286">
        <v>109.1</v>
      </c>
    </row>
    <row r="10" spans="1:15" s="275" customFormat="1" ht="23.25" customHeight="1" x14ac:dyDescent="0.3">
      <c r="A10" s="321" t="s">
        <v>326</v>
      </c>
      <c r="B10" s="288">
        <v>100</v>
      </c>
      <c r="C10" s="288">
        <v>100</v>
      </c>
      <c r="D10" s="320">
        <v>13</v>
      </c>
      <c r="E10" s="288">
        <v>0.4</v>
      </c>
      <c r="F10" s="288">
        <v>0.4</v>
      </c>
      <c r="G10" s="288">
        <v>0.4</v>
      </c>
      <c r="H10" s="288">
        <v>0.4</v>
      </c>
      <c r="I10" s="288">
        <v>9.8000000000000007</v>
      </c>
      <c r="J10" s="288">
        <v>9.8000000000000007</v>
      </c>
      <c r="K10" s="288">
        <v>47</v>
      </c>
      <c r="L10" s="288">
        <v>47</v>
      </c>
    </row>
    <row r="11" spans="1:15" s="275" customFormat="1" ht="27.75" customHeight="1" x14ac:dyDescent="0.3">
      <c r="A11" s="322" t="s">
        <v>16</v>
      </c>
      <c r="B11" s="283">
        <v>30</v>
      </c>
      <c r="C11" s="283">
        <v>30</v>
      </c>
      <c r="D11" s="298">
        <v>3.23</v>
      </c>
      <c r="E11" s="286">
        <v>2.4</v>
      </c>
      <c r="F11" s="286">
        <v>2.4</v>
      </c>
      <c r="G11" s="286">
        <v>0.3</v>
      </c>
      <c r="H11" s="286">
        <v>0.3</v>
      </c>
      <c r="I11" s="286">
        <v>15.9</v>
      </c>
      <c r="J11" s="286">
        <v>15.9</v>
      </c>
      <c r="K11" s="286">
        <v>75</v>
      </c>
      <c r="L11" s="286">
        <v>75</v>
      </c>
    </row>
    <row r="12" spans="1:15" s="275" customFormat="1" ht="36.75" customHeight="1" x14ac:dyDescent="0.3">
      <c r="A12" s="281" t="s">
        <v>300</v>
      </c>
      <c r="B12" s="283">
        <v>200</v>
      </c>
      <c r="C12" s="283">
        <v>200</v>
      </c>
      <c r="D12" s="298">
        <v>9.64</v>
      </c>
      <c r="E12" s="286">
        <v>0.2</v>
      </c>
      <c r="F12" s="286">
        <v>0.2</v>
      </c>
      <c r="G12" s="286">
        <v>0</v>
      </c>
      <c r="H12" s="286">
        <v>0</v>
      </c>
      <c r="I12" s="286">
        <v>6.4</v>
      </c>
      <c r="J12" s="286">
        <v>6.4</v>
      </c>
      <c r="K12" s="286">
        <v>26.4</v>
      </c>
      <c r="L12" s="286">
        <v>26.4</v>
      </c>
      <c r="M12" s="147"/>
      <c r="N12" s="148"/>
      <c r="O12" s="149"/>
    </row>
    <row r="13" spans="1:15" ht="18" customHeight="1" x14ac:dyDescent="0.3">
      <c r="A13" s="289" t="s">
        <v>18</v>
      </c>
      <c r="B13" s="278">
        <f>SUM(B8:B12)</f>
        <v>510</v>
      </c>
      <c r="C13" s="278">
        <f>SUM(C8:C12)</f>
        <v>610</v>
      </c>
      <c r="D13" s="278">
        <f>D8+D9+D10+D11+D12</f>
        <v>87.36</v>
      </c>
      <c r="E13" s="308">
        <f t="shared" ref="E13" si="0">SUM(E8:E12)</f>
        <v>18.719999999999995</v>
      </c>
      <c r="F13" s="292">
        <f>SUM(F8:F12)</f>
        <v>21.619999999999994</v>
      </c>
      <c r="G13" s="308">
        <f t="shared" ref="G13" si="1">SUM(G8:G12)</f>
        <v>18.5</v>
      </c>
      <c r="H13" s="292">
        <f>SUM(H8:H12)</f>
        <v>22.5</v>
      </c>
      <c r="I13" s="308">
        <f t="shared" ref="I13" si="2">SUM(I8:I12)</f>
        <v>70.500000000000014</v>
      </c>
      <c r="J13" s="292">
        <f>SUM(J8:J12)</f>
        <v>83.300000000000011</v>
      </c>
      <c r="K13" s="308">
        <f t="shared" ref="K13" si="3">SUM(K8:K12)</f>
        <v>488.09999999999997</v>
      </c>
      <c r="L13" s="292">
        <f>SUM(L8:L12)</f>
        <v>564.9</v>
      </c>
      <c r="M13" s="92" t="s">
        <v>35</v>
      </c>
    </row>
    <row r="14" spans="1:15" s="131" customFormat="1" ht="23.25" customHeight="1" x14ac:dyDescent="0.3">
      <c r="A14" s="403" t="s">
        <v>19</v>
      </c>
      <c r="B14" s="403"/>
      <c r="C14" s="403"/>
      <c r="D14" s="403"/>
      <c r="E14" s="403"/>
      <c r="F14" s="403"/>
      <c r="G14" s="403"/>
      <c r="H14" s="403"/>
      <c r="I14" s="403"/>
      <c r="J14" s="403"/>
      <c r="K14" s="403"/>
      <c r="L14" s="403"/>
    </row>
    <row r="15" spans="1:15" s="275" customFormat="1" ht="35.25" customHeight="1" x14ac:dyDescent="0.3">
      <c r="A15" s="291" t="s">
        <v>323</v>
      </c>
      <c r="B15" s="283">
        <v>60</v>
      </c>
      <c r="C15" s="283">
        <v>100</v>
      </c>
      <c r="D15" s="283">
        <v>12</v>
      </c>
      <c r="E15" s="286">
        <v>2.9</v>
      </c>
      <c r="F15" s="286">
        <v>4.83</v>
      </c>
      <c r="G15" s="286">
        <v>6.51</v>
      </c>
      <c r="H15" s="286">
        <v>10.85</v>
      </c>
      <c r="I15" s="286">
        <v>2.1</v>
      </c>
      <c r="J15" s="286">
        <v>2.33</v>
      </c>
      <c r="K15" s="286">
        <v>66.260000000000005</v>
      </c>
      <c r="L15" s="286">
        <v>110.43</v>
      </c>
    </row>
    <row r="16" spans="1:15" s="275" customFormat="1" ht="24" customHeight="1" x14ac:dyDescent="0.3">
      <c r="A16" s="291" t="s">
        <v>290</v>
      </c>
      <c r="B16" s="283">
        <v>250</v>
      </c>
      <c r="C16" s="283">
        <v>300</v>
      </c>
      <c r="D16" s="283">
        <v>15</v>
      </c>
      <c r="E16" s="286">
        <v>1.5</v>
      </c>
      <c r="F16" s="286">
        <v>1.8</v>
      </c>
      <c r="G16" s="286">
        <v>1.9</v>
      </c>
      <c r="H16" s="286">
        <v>2.37</v>
      </c>
      <c r="I16" s="286">
        <v>13.2</v>
      </c>
      <c r="J16" s="286">
        <v>15.87</v>
      </c>
      <c r="K16" s="286">
        <v>76.7</v>
      </c>
      <c r="L16" s="286">
        <v>92.04</v>
      </c>
    </row>
    <row r="17" spans="1:16" ht="28.5" customHeight="1" x14ac:dyDescent="0.25">
      <c r="A17" s="272" t="s">
        <v>279</v>
      </c>
      <c r="B17" s="283">
        <v>180</v>
      </c>
      <c r="C17" s="283">
        <v>200</v>
      </c>
      <c r="D17" s="283">
        <v>20</v>
      </c>
      <c r="E17" s="286">
        <v>6</v>
      </c>
      <c r="F17" s="286">
        <v>6.7</v>
      </c>
      <c r="G17" s="286">
        <v>6.36</v>
      </c>
      <c r="H17" s="286">
        <v>7.1</v>
      </c>
      <c r="I17" s="286">
        <v>42</v>
      </c>
      <c r="J17" s="286">
        <v>46.6</v>
      </c>
      <c r="K17" s="286">
        <v>249.6</v>
      </c>
      <c r="L17" s="286">
        <v>277.3</v>
      </c>
      <c r="M17" s="92" t="s">
        <v>35</v>
      </c>
    </row>
    <row r="18" spans="1:16" s="275" customFormat="1" ht="33" customHeight="1" x14ac:dyDescent="0.3">
      <c r="A18" s="282" t="s">
        <v>289</v>
      </c>
      <c r="B18" s="283">
        <v>120</v>
      </c>
      <c r="C18" s="283">
        <v>120</v>
      </c>
      <c r="D18" s="283">
        <v>35</v>
      </c>
      <c r="E18" s="288">
        <v>10.97</v>
      </c>
      <c r="F18" s="288">
        <v>10.97</v>
      </c>
      <c r="G18" s="288">
        <v>9.65</v>
      </c>
      <c r="H18" s="288">
        <v>9.65</v>
      </c>
      <c r="I18" s="288">
        <v>9.8800000000000008</v>
      </c>
      <c r="J18" s="288">
        <v>11.88</v>
      </c>
      <c r="K18" s="288">
        <v>170</v>
      </c>
      <c r="L18" s="288">
        <v>170</v>
      </c>
    </row>
    <row r="19" spans="1:16" s="275" customFormat="1" ht="27.75" customHeight="1" x14ac:dyDescent="0.3">
      <c r="A19" s="281" t="s">
        <v>297</v>
      </c>
      <c r="B19" s="283">
        <v>200</v>
      </c>
      <c r="C19" s="283">
        <v>200</v>
      </c>
      <c r="D19" s="283">
        <v>10</v>
      </c>
      <c r="E19" s="286">
        <v>0.1</v>
      </c>
      <c r="F19" s="286">
        <v>0.1</v>
      </c>
      <c r="G19" s="286">
        <v>0.03</v>
      </c>
      <c r="H19" s="286">
        <v>0.03</v>
      </c>
      <c r="I19" s="286">
        <v>11</v>
      </c>
      <c r="J19" s="286">
        <v>11</v>
      </c>
      <c r="K19" s="286">
        <v>35</v>
      </c>
      <c r="L19" s="286">
        <v>35</v>
      </c>
      <c r="M19" s="146"/>
      <c r="N19" s="147"/>
      <c r="O19" s="148"/>
      <c r="P19" s="149"/>
    </row>
    <row r="20" spans="1:16" s="275" customFormat="1" ht="33" customHeight="1" x14ac:dyDescent="0.3">
      <c r="A20" s="281" t="s">
        <v>286</v>
      </c>
      <c r="B20" s="283">
        <v>30</v>
      </c>
      <c r="C20" s="284">
        <v>30</v>
      </c>
      <c r="D20" s="284">
        <v>3</v>
      </c>
      <c r="E20" s="286">
        <v>2.5</v>
      </c>
      <c r="F20" s="287">
        <v>2.5</v>
      </c>
      <c r="G20" s="286">
        <v>0.5</v>
      </c>
      <c r="H20" s="287">
        <v>0.5</v>
      </c>
      <c r="I20" s="286">
        <v>12.7</v>
      </c>
      <c r="J20" s="287">
        <v>12.7</v>
      </c>
      <c r="K20" s="286">
        <v>66.099999999999994</v>
      </c>
      <c r="L20" s="287">
        <v>66.099999999999994</v>
      </c>
    </row>
    <row r="21" spans="1:16" s="275" customFormat="1" ht="36.75" customHeight="1" x14ac:dyDescent="0.3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  <c r="M21" s="274" t="s">
        <v>35</v>
      </c>
    </row>
    <row r="22" spans="1:16" s="275" customFormat="1" ht="19.5" customHeight="1" x14ac:dyDescent="0.3">
      <c r="A22" s="150" t="s">
        <v>27</v>
      </c>
      <c r="B22" s="310">
        <f>SUM(B15:B21)</f>
        <v>870</v>
      </c>
      <c r="C22" s="310">
        <f>SUM(C15:C21)</f>
        <v>980</v>
      </c>
      <c r="D22" s="310">
        <f>D15+D16+D17+D18+D19+D20+D21</f>
        <v>98</v>
      </c>
      <c r="E22" s="308">
        <f t="shared" ref="E22:L22" si="4">SUM(E15:E21)</f>
        <v>26.37</v>
      </c>
      <c r="F22" s="308">
        <f t="shared" si="4"/>
        <v>29.3</v>
      </c>
      <c r="G22" s="308">
        <f t="shared" si="4"/>
        <v>25.250000000000004</v>
      </c>
      <c r="H22" s="308">
        <f t="shared" si="4"/>
        <v>30.8</v>
      </c>
      <c r="I22" s="308">
        <f t="shared" si="4"/>
        <v>105.47999999999999</v>
      </c>
      <c r="J22" s="308">
        <f t="shared" si="4"/>
        <v>114.97999999999999</v>
      </c>
      <c r="K22" s="308">
        <f t="shared" si="4"/>
        <v>736.26</v>
      </c>
      <c r="L22" s="308">
        <f t="shared" si="4"/>
        <v>823.47</v>
      </c>
      <c r="M22" s="274"/>
    </row>
    <row r="23" spans="1:16" ht="16.5" x14ac:dyDescent="0.3">
      <c r="A23" s="166" t="s">
        <v>42</v>
      </c>
      <c r="B23" s="273"/>
      <c r="C23" s="273"/>
      <c r="D23" s="273"/>
      <c r="E23" s="277">
        <f t="shared" ref="E23:L23" si="5">E13+E22</f>
        <v>45.089999999999996</v>
      </c>
      <c r="F23" s="277">
        <f t="shared" si="5"/>
        <v>50.919999999999995</v>
      </c>
      <c r="G23" s="277">
        <f t="shared" si="5"/>
        <v>43.75</v>
      </c>
      <c r="H23" s="277">
        <f t="shared" si="5"/>
        <v>53.3</v>
      </c>
      <c r="I23" s="277">
        <f t="shared" si="5"/>
        <v>175.98000000000002</v>
      </c>
      <c r="J23" s="277">
        <f t="shared" si="5"/>
        <v>198.28</v>
      </c>
      <c r="K23" s="277">
        <f t="shared" si="5"/>
        <v>1224.3599999999999</v>
      </c>
      <c r="L23" s="277">
        <f t="shared" si="5"/>
        <v>1388.37</v>
      </c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5:A7"/>
    <mergeCell ref="A14:L14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23"/>
  <sheetViews>
    <sheetView view="pageBreakPreview" zoomScaleSheetLayoutView="100" workbookViewId="0">
      <selection activeCell="A17" sqref="A17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8.85546875" style="130" customWidth="1"/>
    <col min="4" max="4" width="10" style="274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21" customHeight="1" x14ac:dyDescent="0.3">
      <c r="A1" s="262" t="s">
        <v>315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  <c r="M1" s="131"/>
    </row>
    <row r="2" spans="1:13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  <c r="M2" s="131"/>
    </row>
    <row r="3" spans="1:13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  <c r="M3" s="131"/>
    </row>
    <row r="4" spans="1:13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  <c r="M4" s="131"/>
    </row>
    <row r="5" spans="1:13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</row>
    <row r="6" spans="1:13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</row>
    <row r="7" spans="1:13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3" s="275" customFormat="1" ht="24" customHeight="1" x14ac:dyDescent="0.3">
      <c r="A8" s="304" t="s">
        <v>284</v>
      </c>
      <c r="B8" s="305">
        <v>180</v>
      </c>
      <c r="C8" s="305">
        <v>220</v>
      </c>
      <c r="D8" s="319">
        <v>54.49</v>
      </c>
      <c r="E8" s="295">
        <v>13.68</v>
      </c>
      <c r="F8" s="295">
        <v>16.72</v>
      </c>
      <c r="G8" s="295">
        <v>15.68</v>
      </c>
      <c r="H8" s="295">
        <v>18.61</v>
      </c>
      <c r="I8" s="295">
        <v>32.520000000000003</v>
      </c>
      <c r="J8" s="295">
        <v>39.71</v>
      </c>
      <c r="K8" s="295">
        <v>307.68</v>
      </c>
      <c r="L8" s="295">
        <v>376.09</v>
      </c>
      <c r="M8" s="135" t="s">
        <v>33</v>
      </c>
    </row>
    <row r="9" spans="1:13" s="252" customFormat="1" ht="48.75" customHeight="1" x14ac:dyDescent="0.3">
      <c r="A9" s="280" t="s">
        <v>298</v>
      </c>
      <c r="B9" s="283">
        <v>100</v>
      </c>
      <c r="C9" s="283">
        <v>100</v>
      </c>
      <c r="D9" s="298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</row>
    <row r="10" spans="1:13" s="275" customFormat="1" ht="28.5" customHeight="1" x14ac:dyDescent="0.3">
      <c r="A10" s="281" t="s">
        <v>287</v>
      </c>
      <c r="B10" s="283">
        <v>30</v>
      </c>
      <c r="C10" s="283">
        <v>30</v>
      </c>
      <c r="D10" s="298">
        <v>2.0699999999999998</v>
      </c>
      <c r="E10" s="286">
        <v>2.4</v>
      </c>
      <c r="F10" s="286">
        <v>2.4</v>
      </c>
      <c r="G10" s="286">
        <v>0.3</v>
      </c>
      <c r="H10" s="286">
        <v>0.3</v>
      </c>
      <c r="I10" s="286">
        <v>14.6</v>
      </c>
      <c r="J10" s="286">
        <v>14.6</v>
      </c>
      <c r="K10" s="286">
        <v>72.599999999999994</v>
      </c>
      <c r="L10" s="286">
        <v>72.599999999999994</v>
      </c>
    </row>
    <row r="11" spans="1:13" s="275" customFormat="1" ht="32.25" customHeight="1" x14ac:dyDescent="0.3">
      <c r="A11" s="281" t="s">
        <v>280</v>
      </c>
      <c r="B11" s="293">
        <v>200</v>
      </c>
      <c r="C11" s="293">
        <v>200</v>
      </c>
      <c r="D11" s="319">
        <v>14.63</v>
      </c>
      <c r="E11" s="295">
        <v>0.35</v>
      </c>
      <c r="F11" s="295">
        <v>0.35</v>
      </c>
      <c r="G11" s="295">
        <v>0.08</v>
      </c>
      <c r="H11" s="295">
        <v>0.08</v>
      </c>
      <c r="I11" s="295">
        <v>29.85</v>
      </c>
      <c r="J11" s="295">
        <v>29.85</v>
      </c>
      <c r="K11" s="295">
        <v>122</v>
      </c>
      <c r="L11" s="295">
        <v>122</v>
      </c>
    </row>
    <row r="12" spans="1:13" s="276" customFormat="1" ht="19.5" customHeight="1" x14ac:dyDescent="0.3">
      <c r="A12" s="256" t="s">
        <v>18</v>
      </c>
      <c r="B12" s="257">
        <f>SUM(B8:B11)</f>
        <v>510</v>
      </c>
      <c r="C12" s="257">
        <f>SUM(C8:C11)</f>
        <v>550</v>
      </c>
      <c r="D12" s="257">
        <f>D8+D9+D10+D11</f>
        <v>87.359999999999985</v>
      </c>
      <c r="E12" s="303">
        <f>SUM(E8:E11)</f>
        <v>17.53</v>
      </c>
      <c r="F12" s="303">
        <f t="shared" ref="F12" si="0">SUM(F8:F11)</f>
        <v>20.57</v>
      </c>
      <c r="G12" s="303">
        <f>SUM(G8:G11)</f>
        <v>16.259999999999998</v>
      </c>
      <c r="H12" s="303">
        <f t="shared" ref="H12" si="1">SUM(H8:H11)</f>
        <v>19.189999999999998</v>
      </c>
      <c r="I12" s="303">
        <f>SUM(I8:I11)</f>
        <v>80.77000000000001</v>
      </c>
      <c r="J12" s="303">
        <f t="shared" ref="J12" si="2">SUM(J8:J11)</f>
        <v>87.960000000000008</v>
      </c>
      <c r="K12" s="303">
        <f>SUM(K8:K11)</f>
        <v>524.28</v>
      </c>
      <c r="L12" s="303">
        <f t="shared" ref="L12" si="3">SUM(L8:L11)</f>
        <v>592.68999999999994</v>
      </c>
      <c r="M12" s="276" t="s">
        <v>35</v>
      </c>
    </row>
    <row r="13" spans="1:13" ht="23.25" customHeight="1" x14ac:dyDescent="0.3">
      <c r="A13" s="403" t="s">
        <v>19</v>
      </c>
      <c r="B13" s="403"/>
      <c r="C13" s="403"/>
      <c r="D13" s="403"/>
      <c r="E13" s="403"/>
      <c r="F13" s="403"/>
      <c r="G13" s="403"/>
      <c r="H13" s="403"/>
      <c r="I13" s="403"/>
      <c r="J13" s="403"/>
      <c r="K13" s="403"/>
      <c r="L13" s="403"/>
    </row>
    <row r="14" spans="1:13" s="275" customFormat="1" ht="34.5" customHeight="1" x14ac:dyDescent="0.3">
      <c r="A14" s="280" t="s">
        <v>294</v>
      </c>
      <c r="B14" s="283">
        <v>60</v>
      </c>
      <c r="C14" s="283">
        <v>100</v>
      </c>
      <c r="D14" s="283">
        <v>12</v>
      </c>
      <c r="E14" s="286">
        <v>1.02</v>
      </c>
      <c r="F14" s="286">
        <v>1.7</v>
      </c>
      <c r="G14" s="286">
        <v>3</v>
      </c>
      <c r="H14" s="286">
        <v>5</v>
      </c>
      <c r="I14" s="286">
        <v>5.07</v>
      </c>
      <c r="J14" s="286">
        <v>8.4499999999999993</v>
      </c>
      <c r="K14" s="286">
        <v>51.42</v>
      </c>
      <c r="L14" s="286">
        <v>85.7</v>
      </c>
    </row>
    <row r="15" spans="1:13" s="275" customFormat="1" ht="28.5" customHeight="1" x14ac:dyDescent="0.3">
      <c r="A15" s="291" t="s">
        <v>219</v>
      </c>
      <c r="B15" s="283">
        <v>250</v>
      </c>
      <c r="C15" s="283">
        <v>300</v>
      </c>
      <c r="D15" s="283">
        <v>15</v>
      </c>
      <c r="E15" s="286">
        <v>3.6</v>
      </c>
      <c r="F15" s="286">
        <v>3.9</v>
      </c>
      <c r="G15" s="286">
        <v>6.5</v>
      </c>
      <c r="H15" s="286">
        <v>7.8</v>
      </c>
      <c r="I15" s="286">
        <v>12.1</v>
      </c>
      <c r="J15" s="286">
        <v>13.6</v>
      </c>
      <c r="K15" s="286">
        <v>121</v>
      </c>
      <c r="L15" s="286">
        <v>136</v>
      </c>
      <c r="M15" s="274" t="s">
        <v>35</v>
      </c>
    </row>
    <row r="16" spans="1:13" s="275" customFormat="1" ht="24.75" customHeight="1" x14ac:dyDescent="0.3">
      <c r="A16" s="280" t="s">
        <v>121</v>
      </c>
      <c r="B16" s="296">
        <v>150</v>
      </c>
      <c r="C16" s="296">
        <v>200</v>
      </c>
      <c r="D16" s="296">
        <v>20</v>
      </c>
      <c r="E16" s="286">
        <v>8.1999999999999993</v>
      </c>
      <c r="F16" s="286">
        <v>11</v>
      </c>
      <c r="G16" s="286">
        <v>6.5</v>
      </c>
      <c r="H16" s="286">
        <v>8.6999999999999993</v>
      </c>
      <c r="I16" s="286">
        <v>42.8</v>
      </c>
      <c r="J16" s="286">
        <v>57</v>
      </c>
      <c r="K16" s="286">
        <v>262.5</v>
      </c>
      <c r="L16" s="286">
        <v>349.9</v>
      </c>
      <c r="M16" s="274" t="s">
        <v>40</v>
      </c>
    </row>
    <row r="17" spans="1:16" s="275" customFormat="1" ht="22.5" customHeight="1" x14ac:dyDescent="0.3">
      <c r="A17" s="282" t="s">
        <v>304</v>
      </c>
      <c r="B17" s="309">
        <v>100</v>
      </c>
      <c r="C17" s="309">
        <v>120</v>
      </c>
      <c r="D17" s="309">
        <v>35</v>
      </c>
      <c r="E17" s="294">
        <v>4.9000000000000004</v>
      </c>
      <c r="F17" s="294">
        <v>5.79</v>
      </c>
      <c r="G17" s="294">
        <v>8.5</v>
      </c>
      <c r="H17" s="294">
        <v>9.5</v>
      </c>
      <c r="I17" s="294">
        <v>4.0199999999999996</v>
      </c>
      <c r="J17" s="294">
        <v>4.75</v>
      </c>
      <c r="K17" s="294">
        <v>115</v>
      </c>
      <c r="L17" s="294">
        <v>136</v>
      </c>
      <c r="M17" s="274"/>
    </row>
    <row r="18" spans="1:16" s="275" customFormat="1" ht="21" customHeight="1" x14ac:dyDescent="0.3">
      <c r="A18" s="272" t="s">
        <v>23</v>
      </c>
      <c r="B18" s="293">
        <v>200</v>
      </c>
      <c r="C18" s="293">
        <v>200</v>
      </c>
      <c r="D18" s="293">
        <v>10</v>
      </c>
      <c r="E18" s="295">
        <v>0.6</v>
      </c>
      <c r="F18" s="295">
        <v>0.6</v>
      </c>
      <c r="G18" s="295">
        <v>0</v>
      </c>
      <c r="H18" s="295">
        <v>0</v>
      </c>
      <c r="I18" s="295">
        <v>22.7</v>
      </c>
      <c r="J18" s="295">
        <v>22.7</v>
      </c>
      <c r="K18" s="295">
        <v>93.2</v>
      </c>
      <c r="L18" s="295">
        <v>93.2</v>
      </c>
      <c r="M18" s="146"/>
      <c r="N18" s="147"/>
      <c r="O18" s="148"/>
      <c r="P18" s="149"/>
    </row>
    <row r="19" spans="1:16" s="275" customFormat="1" ht="33" customHeight="1" x14ac:dyDescent="0.3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</row>
    <row r="20" spans="1:16" s="275" customFormat="1" ht="33" customHeight="1" x14ac:dyDescent="0.3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  <c r="M20" s="274" t="s">
        <v>35</v>
      </c>
    </row>
    <row r="21" spans="1:16" s="153" customFormat="1" ht="24" customHeight="1" x14ac:dyDescent="0.3">
      <c r="A21" s="256" t="s">
        <v>27</v>
      </c>
      <c r="B21" s="314">
        <f>SUM(B14:B20)</f>
        <v>820</v>
      </c>
      <c r="C21" s="314">
        <f>SUM(C14:C20)</f>
        <v>980</v>
      </c>
      <c r="D21" s="323">
        <f>D14+D15+D16+D17+D18+D19+D20</f>
        <v>98</v>
      </c>
      <c r="E21" s="292">
        <f t="shared" ref="E21:L21" si="4">SUM(E14:E20)</f>
        <v>23.22</v>
      </c>
      <c r="F21" s="292">
        <f t="shared" si="4"/>
        <v>27.89</v>
      </c>
      <c r="G21" s="292">
        <f t="shared" si="4"/>
        <v>25.3</v>
      </c>
      <c r="H21" s="292">
        <f t="shared" si="4"/>
        <v>31.8</v>
      </c>
      <c r="I21" s="292">
        <f t="shared" si="4"/>
        <v>113.99</v>
      </c>
      <c r="J21" s="292">
        <f t="shared" si="4"/>
        <v>133.80000000000001</v>
      </c>
      <c r="K21" s="292">
        <f t="shared" si="4"/>
        <v>781.82000000000016</v>
      </c>
      <c r="L21" s="292">
        <f t="shared" si="4"/>
        <v>939.5</v>
      </c>
      <c r="M21" s="276"/>
    </row>
    <row r="22" spans="1:16" ht="21.75" customHeight="1" x14ac:dyDescent="0.3">
      <c r="A22" s="166" t="s">
        <v>42</v>
      </c>
      <c r="B22" s="169"/>
      <c r="C22" s="169"/>
      <c r="D22" s="169"/>
      <c r="E22" s="168">
        <f t="shared" ref="E22:L22" si="5">E12+E21</f>
        <v>40.75</v>
      </c>
      <c r="F22" s="168">
        <f t="shared" si="5"/>
        <v>48.46</v>
      </c>
      <c r="G22" s="168">
        <f t="shared" si="5"/>
        <v>41.56</v>
      </c>
      <c r="H22" s="168">
        <f t="shared" si="5"/>
        <v>50.989999999999995</v>
      </c>
      <c r="I22" s="168">
        <f t="shared" si="5"/>
        <v>194.76</v>
      </c>
      <c r="J22" s="168">
        <f t="shared" si="5"/>
        <v>221.76000000000002</v>
      </c>
      <c r="K22" s="168">
        <f t="shared" si="5"/>
        <v>1306.1000000000001</v>
      </c>
      <c r="L22" s="168">
        <f t="shared" si="5"/>
        <v>1532.19</v>
      </c>
      <c r="M22" s="169"/>
    </row>
    <row r="23" spans="1:16" x14ac:dyDescent="0.3">
      <c r="A23" s="126"/>
      <c r="B23" s="235"/>
      <c r="E23" s="127"/>
      <c r="G23" s="127"/>
      <c r="I23" s="127"/>
      <c r="K23" s="127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 x14ac:dyDescent="0.3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 x14ac:dyDescent="0.3">
      <c r="A2" s="333" t="s">
        <v>46</v>
      </c>
      <c r="B2" s="333"/>
      <c r="C2" s="333"/>
      <c r="D2" s="333"/>
      <c r="E2" s="333"/>
      <c r="F2" s="333"/>
      <c r="G2" s="333"/>
      <c r="H2" s="333"/>
      <c r="I2" s="333"/>
    </row>
    <row r="3" spans="1:9" ht="25.5" customHeight="1" x14ac:dyDescent="0.3">
      <c r="A3" s="224"/>
      <c r="B3" s="236"/>
      <c r="C3" s="365" t="s">
        <v>0</v>
      </c>
      <c r="D3" s="365"/>
      <c r="E3" s="365"/>
      <c r="F3" s="365"/>
      <c r="G3" s="365"/>
      <c r="H3" s="127"/>
      <c r="I3" s="129"/>
    </row>
    <row r="4" spans="1:9" s="130" customFormat="1" x14ac:dyDescent="0.3">
      <c r="A4" s="336" t="s">
        <v>1</v>
      </c>
      <c r="B4" s="366" t="s">
        <v>2</v>
      </c>
      <c r="C4" s="335" t="s">
        <v>3</v>
      </c>
      <c r="D4" s="367" t="s">
        <v>4</v>
      </c>
      <c r="E4" s="367" t="s">
        <v>5</v>
      </c>
      <c r="F4" s="368" t="s">
        <v>6</v>
      </c>
      <c r="G4" s="367" t="s">
        <v>7</v>
      </c>
      <c r="H4" s="337" t="s">
        <v>8</v>
      </c>
      <c r="I4" s="337" t="s">
        <v>9</v>
      </c>
    </row>
    <row r="5" spans="1:9" s="130" customFormat="1" ht="4.5" customHeight="1" x14ac:dyDescent="0.3">
      <c r="A5" s="336"/>
      <c r="B5" s="366"/>
      <c r="C5" s="335"/>
      <c r="D5" s="367"/>
      <c r="E5" s="367"/>
      <c r="F5" s="368"/>
      <c r="G5" s="367"/>
      <c r="H5" s="337"/>
      <c r="I5" s="337"/>
    </row>
    <row r="6" spans="1:9" s="130" customFormat="1" ht="17.25" thickBot="1" x14ac:dyDescent="0.35">
      <c r="A6" s="336"/>
      <c r="B6" s="200" t="s">
        <v>10</v>
      </c>
      <c r="C6" s="335"/>
      <c r="D6" s="202" t="s">
        <v>10</v>
      </c>
      <c r="E6" s="202" t="s">
        <v>10</v>
      </c>
      <c r="F6" s="203" t="s">
        <v>10</v>
      </c>
      <c r="G6" s="202" t="s">
        <v>11</v>
      </c>
      <c r="H6" s="337"/>
      <c r="I6" s="337"/>
    </row>
    <row r="7" spans="1:9" s="136" customFormat="1" ht="30.75" customHeight="1" thickBot="1" x14ac:dyDescent="0.3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 x14ac:dyDescent="0.25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 x14ac:dyDescent="0.3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 x14ac:dyDescent="0.35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 x14ac:dyDescent="0.35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 x14ac:dyDescent="0.3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 x14ac:dyDescent="0.35">
      <c r="A13" s="369" t="s">
        <v>19</v>
      </c>
      <c r="B13" s="369"/>
      <c r="C13" s="369"/>
      <c r="D13" s="369"/>
      <c r="E13" s="369"/>
      <c r="F13" s="369"/>
      <c r="G13" s="369"/>
      <c r="H13" s="369"/>
      <c r="I13" s="369"/>
    </row>
    <row r="14" spans="1:9" s="153" customFormat="1" ht="46.5" customHeight="1" thickBot="1" x14ac:dyDescent="0.3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 x14ac:dyDescent="0.3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 x14ac:dyDescent="0.3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 x14ac:dyDescent="0.3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 x14ac:dyDescent="0.3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 x14ac:dyDescent="0.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 x14ac:dyDescent="0.3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 x14ac:dyDescent="0.3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 x14ac:dyDescent="0.3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 x14ac:dyDescent="0.3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 x14ac:dyDescent="0.3">
      <c r="A24" s="370" t="s">
        <v>47</v>
      </c>
      <c r="B24" s="370"/>
      <c r="C24" s="370"/>
      <c r="D24" s="370"/>
      <c r="E24" s="370"/>
      <c r="F24" s="370"/>
      <c r="G24" s="370"/>
      <c r="H24" s="370"/>
      <c r="I24" s="370"/>
    </row>
    <row r="25" spans="1:9" x14ac:dyDescent="0.3">
      <c r="A25" s="224"/>
      <c r="B25" s="236"/>
      <c r="C25" s="365" t="s">
        <v>0</v>
      </c>
      <c r="D25" s="365"/>
      <c r="E25" s="365"/>
      <c r="F25" s="365"/>
      <c r="G25" s="365"/>
      <c r="H25" s="127"/>
      <c r="I25" s="129"/>
    </row>
    <row r="26" spans="1:9" x14ac:dyDescent="0.3">
      <c r="A26" s="336" t="s">
        <v>1</v>
      </c>
      <c r="B26" s="366" t="s">
        <v>2</v>
      </c>
      <c r="C26" s="335" t="s">
        <v>3</v>
      </c>
      <c r="D26" s="367" t="s">
        <v>4</v>
      </c>
      <c r="E26" s="367" t="s">
        <v>5</v>
      </c>
      <c r="F26" s="368" t="s">
        <v>6</v>
      </c>
      <c r="G26" s="367" t="s">
        <v>7</v>
      </c>
      <c r="H26" s="337" t="s">
        <v>8</v>
      </c>
      <c r="I26" s="337" t="s">
        <v>9</v>
      </c>
    </row>
    <row r="27" spans="1:9" x14ac:dyDescent="0.3">
      <c r="A27" s="336"/>
      <c r="B27" s="366"/>
      <c r="C27" s="335"/>
      <c r="D27" s="367"/>
      <c r="E27" s="367"/>
      <c r="F27" s="368"/>
      <c r="G27" s="367"/>
      <c r="H27" s="337"/>
      <c r="I27" s="337"/>
    </row>
    <row r="28" spans="1:9" x14ac:dyDescent="0.3">
      <c r="A28" s="371"/>
      <c r="B28" s="163" t="s">
        <v>10</v>
      </c>
      <c r="C28" s="372"/>
      <c r="D28" s="197" t="s">
        <v>10</v>
      </c>
      <c r="E28" s="197" t="s">
        <v>10</v>
      </c>
      <c r="F28" s="198" t="s">
        <v>10</v>
      </c>
      <c r="G28" s="202" t="s">
        <v>11</v>
      </c>
      <c r="H28" s="337"/>
      <c r="I28" s="337"/>
    </row>
    <row r="29" spans="1:9" ht="21.75" customHeight="1" x14ac:dyDescent="0.3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 x14ac:dyDescent="0.3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 x14ac:dyDescent="0.3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 x14ac:dyDescent="0.3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 x14ac:dyDescent="0.3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 x14ac:dyDescent="0.3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 x14ac:dyDescent="0.3">
      <c r="A35" s="369" t="s">
        <v>19</v>
      </c>
      <c r="B35" s="369"/>
      <c r="C35" s="369"/>
      <c r="D35" s="369"/>
      <c r="E35" s="369"/>
      <c r="F35" s="369"/>
      <c r="G35" s="369"/>
      <c r="H35" s="369"/>
      <c r="I35" s="369"/>
    </row>
    <row r="36" spans="1:9" ht="49.5" x14ac:dyDescent="0.3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 x14ac:dyDescent="0.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 x14ac:dyDescent="0.3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 x14ac:dyDescent="0.3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 x14ac:dyDescent="0.3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 x14ac:dyDescent="0.3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 x14ac:dyDescent="0.3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 x14ac:dyDescent="0.3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 x14ac:dyDescent="0.25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M22"/>
  <sheetViews>
    <sheetView tabSelected="1" view="pageBreakPreview" topLeftCell="B1" zoomScaleSheetLayoutView="100" workbookViewId="0">
      <selection activeCell="G14" sqref="G14:J14"/>
    </sheetView>
  </sheetViews>
  <sheetFormatPr defaultRowHeight="16.5" x14ac:dyDescent="0.3"/>
  <cols>
    <col min="1" max="1" width="31.28515625" style="131" customWidth="1"/>
    <col min="2" max="3" width="10" style="139" customWidth="1"/>
    <col min="4" max="4" width="10" style="276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10.42578125" style="130" customWidth="1"/>
    <col min="13" max="16384" width="9.140625" style="131"/>
  </cols>
  <sheetData>
    <row r="1" spans="1:13" ht="21" customHeight="1" x14ac:dyDescent="0.3">
      <c r="A1" s="262" t="s">
        <v>316</v>
      </c>
      <c r="B1"/>
      <c r="C1"/>
      <c r="D1" s="269"/>
      <c r="E1" s="263"/>
      <c r="F1" s="263"/>
      <c r="G1" s="263"/>
      <c r="H1" s="398" t="s">
        <v>291</v>
      </c>
      <c r="I1" s="398"/>
      <c r="J1" s="398"/>
      <c r="K1" s="263"/>
      <c r="L1" s="263"/>
    </row>
    <row r="2" spans="1:13" ht="21" customHeight="1" x14ac:dyDescent="0.3">
      <c r="A2"/>
      <c r="B2"/>
      <c r="C2"/>
      <c r="D2" s="269"/>
      <c r="E2"/>
      <c r="F2"/>
      <c r="G2"/>
      <c r="H2" s="398" t="s">
        <v>292</v>
      </c>
      <c r="I2" s="398"/>
      <c r="J2" s="398"/>
      <c r="K2"/>
      <c r="L2" s="131"/>
    </row>
    <row r="3" spans="1:13" ht="42" customHeight="1" x14ac:dyDescent="0.3">
      <c r="A3" s="264"/>
      <c r="B3" s="399" t="s">
        <v>324</v>
      </c>
      <c r="C3" s="399"/>
      <c r="D3" s="399"/>
      <c r="E3" s="399"/>
      <c r="F3" s="399"/>
      <c r="G3" s="399"/>
      <c r="H3" s="399"/>
      <c r="I3" s="399"/>
      <c r="J3" s="399"/>
      <c r="K3" s="264"/>
      <c r="L3" s="131"/>
    </row>
    <row r="4" spans="1:13" ht="21" customHeight="1" x14ac:dyDescent="0.3">
      <c r="A4" s="264"/>
      <c r="B4" s="265"/>
      <c r="C4" s="399" t="s">
        <v>293</v>
      </c>
      <c r="D4" s="399"/>
      <c r="E4" s="399"/>
      <c r="F4" s="399"/>
      <c r="G4" s="399"/>
      <c r="H4" s="399"/>
      <c r="I4" s="399"/>
      <c r="J4" s="265"/>
      <c r="K4" s="264"/>
      <c r="L4" s="131"/>
    </row>
    <row r="5" spans="1:13" s="130" customFormat="1" x14ac:dyDescent="0.3">
      <c r="A5" s="336" t="s">
        <v>1</v>
      </c>
      <c r="B5" s="366" t="s">
        <v>2</v>
      </c>
      <c r="C5" s="366" t="s">
        <v>2</v>
      </c>
      <c r="D5" s="372" t="s">
        <v>3</v>
      </c>
      <c r="E5" s="367" t="s">
        <v>4</v>
      </c>
      <c r="F5" s="367" t="s">
        <v>4</v>
      </c>
      <c r="G5" s="367" t="s">
        <v>5</v>
      </c>
      <c r="H5" s="367" t="s">
        <v>5</v>
      </c>
      <c r="I5" s="368" t="s">
        <v>6</v>
      </c>
      <c r="J5" s="368" t="s">
        <v>6</v>
      </c>
      <c r="K5" s="367" t="s">
        <v>7</v>
      </c>
      <c r="L5" s="367" t="s">
        <v>7</v>
      </c>
      <c r="M5" s="270"/>
    </row>
    <row r="6" spans="1:13" s="130" customFormat="1" ht="4.5" customHeight="1" x14ac:dyDescent="0.3">
      <c r="A6" s="336"/>
      <c r="B6" s="366"/>
      <c r="C6" s="366"/>
      <c r="D6" s="394"/>
      <c r="E6" s="367"/>
      <c r="F6" s="367"/>
      <c r="G6" s="367"/>
      <c r="H6" s="367"/>
      <c r="I6" s="368"/>
      <c r="J6" s="368"/>
      <c r="K6" s="367"/>
      <c r="L6" s="367"/>
      <c r="M6" s="270"/>
    </row>
    <row r="7" spans="1:13" s="130" customFormat="1" x14ac:dyDescent="0.3">
      <c r="A7" s="336"/>
      <c r="B7" s="271" t="s">
        <v>295</v>
      </c>
      <c r="C7" s="271" t="s">
        <v>296</v>
      </c>
      <c r="D7" s="395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  <c r="M7" s="270"/>
    </row>
    <row r="8" spans="1:13" s="275" customFormat="1" ht="31.5" customHeight="1" x14ac:dyDescent="0.3">
      <c r="A8" s="324" t="s">
        <v>327</v>
      </c>
      <c r="B8" s="325">
        <v>200</v>
      </c>
      <c r="C8" s="325">
        <v>250</v>
      </c>
      <c r="D8" s="288">
        <v>46.43</v>
      </c>
      <c r="E8" s="325">
        <v>16.54</v>
      </c>
      <c r="F8" s="325">
        <v>20.7</v>
      </c>
      <c r="G8" s="325">
        <v>12.05</v>
      </c>
      <c r="H8" s="325">
        <v>15.06</v>
      </c>
      <c r="I8" s="325">
        <v>24.4</v>
      </c>
      <c r="J8" s="325">
        <v>30.5</v>
      </c>
      <c r="K8" s="251">
        <v>247</v>
      </c>
      <c r="L8" s="251">
        <v>308.75</v>
      </c>
      <c r="M8" s="274"/>
    </row>
    <row r="9" spans="1:13" s="275" customFormat="1" ht="24.75" customHeight="1" x14ac:dyDescent="0.3">
      <c r="A9" s="326" t="s">
        <v>328</v>
      </c>
      <c r="B9" s="251">
        <v>100</v>
      </c>
      <c r="C9" s="251">
        <v>100</v>
      </c>
      <c r="D9" s="283">
        <v>32.5</v>
      </c>
      <c r="E9" s="327">
        <v>0.9</v>
      </c>
      <c r="F9" s="327">
        <v>0.9</v>
      </c>
      <c r="G9" s="327">
        <v>7.2</v>
      </c>
      <c r="H9" s="327">
        <v>7.2</v>
      </c>
      <c r="I9" s="327">
        <v>48.7</v>
      </c>
      <c r="J9" s="327">
        <v>48.7</v>
      </c>
      <c r="K9" s="327">
        <v>211</v>
      </c>
      <c r="L9" s="327">
        <v>211</v>
      </c>
    </row>
    <row r="10" spans="1:13" s="275" customFormat="1" ht="35.25" customHeight="1" x14ac:dyDescent="0.3">
      <c r="A10" s="326" t="s">
        <v>297</v>
      </c>
      <c r="B10" s="251">
        <v>200</v>
      </c>
      <c r="C10" s="251">
        <v>200</v>
      </c>
      <c r="D10" s="283">
        <v>8.43</v>
      </c>
      <c r="E10" s="327">
        <v>0.1</v>
      </c>
      <c r="F10" s="327">
        <v>0.1</v>
      </c>
      <c r="G10" s="327">
        <v>0.03</v>
      </c>
      <c r="H10" s="327">
        <v>0.03</v>
      </c>
      <c r="I10" s="327">
        <v>9.9</v>
      </c>
      <c r="J10" s="327">
        <v>9.9</v>
      </c>
      <c r="K10" s="327">
        <v>35</v>
      </c>
      <c r="L10" s="327">
        <v>35</v>
      </c>
    </row>
    <row r="11" spans="1:13" s="275" customFormat="1" ht="18" customHeight="1" x14ac:dyDescent="0.3">
      <c r="A11" s="289" t="s">
        <v>18</v>
      </c>
      <c r="B11" s="278">
        <f>SUM(B8:B10)</f>
        <v>500</v>
      </c>
      <c r="C11" s="278">
        <f>SUM(C8:C10)</f>
        <v>550</v>
      </c>
      <c r="D11" s="278">
        <f>D8+D9+D10</f>
        <v>87.360000000000014</v>
      </c>
      <c r="E11" s="292">
        <f>SUM(E8:E10)</f>
        <v>17.54</v>
      </c>
      <c r="F11" s="292">
        <f>SUM(F8:F10)</f>
        <v>21.7</v>
      </c>
      <c r="G11" s="292">
        <f>SUM(G8:G10)</f>
        <v>19.28</v>
      </c>
      <c r="H11" s="292">
        <f>SUM(H8:H10)</f>
        <v>22.290000000000003</v>
      </c>
      <c r="I11" s="292">
        <f>SUM(I8:I10)</f>
        <v>83</v>
      </c>
      <c r="J11" s="292">
        <f t="shared" ref="J11:L11" si="0">SUM(J8:J10)</f>
        <v>89.100000000000009</v>
      </c>
      <c r="K11" s="292">
        <f t="shared" si="0"/>
        <v>493</v>
      </c>
      <c r="L11" s="292">
        <f t="shared" si="0"/>
        <v>554.75</v>
      </c>
    </row>
    <row r="12" spans="1:13" ht="21" customHeight="1" x14ac:dyDescent="0.3">
      <c r="A12" s="396" t="s">
        <v>19</v>
      </c>
      <c r="B12" s="396"/>
      <c r="C12" s="396"/>
      <c r="D12" s="396"/>
      <c r="E12" s="396"/>
      <c r="F12" s="396"/>
      <c r="G12" s="396"/>
      <c r="H12" s="396"/>
      <c r="I12" s="396"/>
      <c r="J12" s="396"/>
      <c r="K12" s="396"/>
    </row>
    <row r="13" spans="1:13" s="153" customFormat="1" ht="51" customHeight="1" x14ac:dyDescent="0.25">
      <c r="A13" s="280" t="s">
        <v>298</v>
      </c>
      <c r="B13" s="283">
        <v>60</v>
      </c>
      <c r="C13" s="283">
        <v>100</v>
      </c>
      <c r="D13" s="283">
        <v>12</v>
      </c>
      <c r="E13" s="286">
        <v>0.66</v>
      </c>
      <c r="F13" s="286">
        <v>1.1000000000000001</v>
      </c>
      <c r="G13" s="286">
        <v>0.12</v>
      </c>
      <c r="H13" s="286">
        <v>0.2</v>
      </c>
      <c r="I13" s="286">
        <v>2.2799999999999998</v>
      </c>
      <c r="J13" s="286">
        <v>3.8</v>
      </c>
      <c r="K13" s="286">
        <v>13.2</v>
      </c>
      <c r="L13" s="286">
        <v>22</v>
      </c>
    </row>
    <row r="14" spans="1:13" s="275" customFormat="1" ht="37.5" customHeight="1" x14ac:dyDescent="0.3">
      <c r="A14" s="290" t="s">
        <v>329</v>
      </c>
      <c r="B14" s="283">
        <v>250</v>
      </c>
      <c r="C14" s="283">
        <v>300</v>
      </c>
      <c r="D14" s="283">
        <v>15</v>
      </c>
      <c r="E14" s="288">
        <v>8.89</v>
      </c>
      <c r="F14" s="288">
        <v>10.66</v>
      </c>
      <c r="G14" s="325">
        <v>9.1</v>
      </c>
      <c r="H14" s="325">
        <v>10.92</v>
      </c>
      <c r="I14" s="325">
        <v>31.96</v>
      </c>
      <c r="J14" s="325">
        <v>38.35</v>
      </c>
      <c r="K14" s="288">
        <v>230.8</v>
      </c>
      <c r="L14" s="288">
        <v>276.95999999999998</v>
      </c>
    </row>
    <row r="15" spans="1:13" s="275" customFormat="1" ht="35.25" customHeight="1" x14ac:dyDescent="0.3">
      <c r="A15" s="282" t="s">
        <v>299</v>
      </c>
      <c r="B15" s="285">
        <v>90</v>
      </c>
      <c r="C15" s="285">
        <v>90</v>
      </c>
      <c r="D15" s="298">
        <v>35</v>
      </c>
      <c r="E15" s="286">
        <v>8.24</v>
      </c>
      <c r="F15" s="286">
        <v>8.24</v>
      </c>
      <c r="G15" s="286">
        <v>10.4</v>
      </c>
      <c r="H15" s="286">
        <v>10.4</v>
      </c>
      <c r="I15" s="286">
        <v>11.6</v>
      </c>
      <c r="J15" s="286">
        <v>11.6</v>
      </c>
      <c r="K15" s="286">
        <v>180.6</v>
      </c>
      <c r="L15" s="286">
        <v>180.6</v>
      </c>
    </row>
    <row r="16" spans="1:13" s="136" customFormat="1" ht="27" customHeight="1" x14ac:dyDescent="0.25">
      <c r="A16" s="282" t="s">
        <v>59</v>
      </c>
      <c r="B16" s="285">
        <v>180</v>
      </c>
      <c r="C16" s="285">
        <v>180</v>
      </c>
      <c r="D16" s="285">
        <v>20</v>
      </c>
      <c r="E16" s="286">
        <v>3.6</v>
      </c>
      <c r="F16" s="286">
        <v>3.6</v>
      </c>
      <c r="G16" s="286">
        <v>6.84</v>
      </c>
      <c r="H16" s="286">
        <v>6.84</v>
      </c>
      <c r="I16" s="286">
        <v>28.44</v>
      </c>
      <c r="J16" s="286">
        <v>28.44</v>
      </c>
      <c r="K16" s="286">
        <v>189.96</v>
      </c>
      <c r="L16" s="286">
        <v>189.96</v>
      </c>
    </row>
    <row r="17" spans="1:12" s="275" customFormat="1" ht="36.75" customHeight="1" x14ac:dyDescent="0.3">
      <c r="A17" s="281" t="s">
        <v>300</v>
      </c>
      <c r="B17" s="283">
        <v>200</v>
      </c>
      <c r="C17" s="283">
        <v>200</v>
      </c>
      <c r="D17" s="283">
        <v>10</v>
      </c>
      <c r="E17" s="286">
        <v>0.2</v>
      </c>
      <c r="F17" s="286">
        <v>0.2</v>
      </c>
      <c r="G17" s="286">
        <v>0</v>
      </c>
      <c r="H17" s="286">
        <v>0</v>
      </c>
      <c r="I17" s="286">
        <v>6.4</v>
      </c>
      <c r="J17" s="286">
        <v>6.4</v>
      </c>
      <c r="K17" s="286">
        <v>26.4</v>
      </c>
      <c r="L17" s="286">
        <v>26.4</v>
      </c>
    </row>
    <row r="18" spans="1:12" s="275" customFormat="1" ht="32.25" customHeight="1" x14ac:dyDescent="0.3">
      <c r="A18" s="281" t="s">
        <v>286</v>
      </c>
      <c r="B18" s="284">
        <v>30</v>
      </c>
      <c r="C18" s="284">
        <v>30</v>
      </c>
      <c r="D18" s="284">
        <v>3</v>
      </c>
      <c r="E18" s="287">
        <v>2.5</v>
      </c>
      <c r="F18" s="287">
        <v>2.5</v>
      </c>
      <c r="G18" s="287">
        <v>0.5</v>
      </c>
      <c r="H18" s="287">
        <v>0.5</v>
      </c>
      <c r="I18" s="287">
        <v>12.7</v>
      </c>
      <c r="J18" s="287">
        <v>12.7</v>
      </c>
      <c r="K18" s="287">
        <v>66.099999999999994</v>
      </c>
      <c r="L18" s="287">
        <v>66.099999999999994</v>
      </c>
    </row>
    <row r="19" spans="1:12" s="275" customFormat="1" ht="36.75" customHeight="1" x14ac:dyDescent="0.3">
      <c r="A19" s="281" t="s">
        <v>287</v>
      </c>
      <c r="B19" s="283">
        <v>30</v>
      </c>
      <c r="C19" s="283">
        <v>30</v>
      </c>
      <c r="D19" s="283">
        <v>3</v>
      </c>
      <c r="E19" s="286">
        <v>2.4</v>
      </c>
      <c r="F19" s="286">
        <v>2.4</v>
      </c>
      <c r="G19" s="286">
        <v>0.3</v>
      </c>
      <c r="H19" s="286">
        <v>0.3</v>
      </c>
      <c r="I19" s="286">
        <v>14.6</v>
      </c>
      <c r="J19" s="286">
        <v>14.6</v>
      </c>
      <c r="K19" s="286">
        <v>72.599999999999994</v>
      </c>
      <c r="L19" s="286">
        <v>72.599999999999994</v>
      </c>
    </row>
    <row r="20" spans="1:12" s="153" customFormat="1" ht="24" customHeight="1" x14ac:dyDescent="0.25">
      <c r="A20" s="289" t="s">
        <v>27</v>
      </c>
      <c r="B20" s="313">
        <f>SUM(B13:B19)</f>
        <v>840</v>
      </c>
      <c r="C20" s="313">
        <f>SUM(C13:C19)</f>
        <v>930</v>
      </c>
      <c r="D20" s="311">
        <f>D13+D14+D15+D16+D17+D18+D19</f>
        <v>98</v>
      </c>
      <c r="E20" s="292">
        <f>SUM(E13:E19)</f>
        <v>26.49</v>
      </c>
      <c r="F20" s="292">
        <f>SUM(F13:F19)</f>
        <v>28.7</v>
      </c>
      <c r="G20" s="292">
        <f>SUM(G13:G19)</f>
        <v>27.259999999999998</v>
      </c>
      <c r="H20" s="292">
        <f>SUM(H13:H19)</f>
        <v>29.16</v>
      </c>
      <c r="I20" s="292">
        <f>SUM(I13:I19)</f>
        <v>107.98</v>
      </c>
      <c r="J20" s="292">
        <f t="shared" ref="J20" si="1">SUM(J13:J19)</f>
        <v>115.89</v>
      </c>
      <c r="K20" s="292">
        <f>SUM(K13:K19)</f>
        <v>779.66000000000008</v>
      </c>
      <c r="L20" s="292">
        <f t="shared" ref="L20" si="2">SUM(L13:L19)</f>
        <v>834.62</v>
      </c>
    </row>
    <row r="21" spans="1:12" ht="21" customHeight="1" x14ac:dyDescent="0.3">
      <c r="A21" s="258" t="s">
        <v>42</v>
      </c>
      <c r="B21" s="254"/>
      <c r="C21" s="273"/>
      <c r="D21" s="273"/>
      <c r="E21" s="259">
        <f>E11+E20</f>
        <v>44.03</v>
      </c>
      <c r="F21" s="259">
        <f t="shared" ref="F21:L21" si="3">F11+F20</f>
        <v>50.4</v>
      </c>
      <c r="G21" s="259">
        <f>SUM(G11+G20)</f>
        <v>46.54</v>
      </c>
      <c r="H21" s="259">
        <f t="shared" si="3"/>
        <v>51.45</v>
      </c>
      <c r="I21" s="259">
        <f t="shared" si="3"/>
        <v>190.98000000000002</v>
      </c>
      <c r="J21" s="259">
        <f t="shared" si="3"/>
        <v>204.99</v>
      </c>
      <c r="K21" s="259">
        <f t="shared" si="3"/>
        <v>1272.6600000000001</v>
      </c>
      <c r="L21" s="259">
        <f t="shared" si="3"/>
        <v>1389.37</v>
      </c>
    </row>
    <row r="22" spans="1:12" x14ac:dyDescent="0.3">
      <c r="A22" s="258" t="s">
        <v>277</v>
      </c>
      <c r="B22" s="276"/>
      <c r="C22" s="276"/>
      <c r="E22" s="331">
        <f>SUM('день 1'!E24+'день 2'!E23+'день 3'!E21+'день 4'!E21+'день 5'!E23+'день 6'!E23+'день 7 '!E22+'день 8'!E23+'день 9'!E22+'день 10'!E21)</f>
        <v>439.33999999999992</v>
      </c>
      <c r="F22" s="331">
        <f>SUM('день 1'!F24+'день 2'!F23+'день 3'!F21+'день 4'!F21+'день 5'!F23+'день 6'!F23+'день 7 '!F22+'день 8'!F23+'день 9'!F22+'день 10'!F21)</f>
        <v>497.84000000000003</v>
      </c>
      <c r="G22" s="331">
        <f>SUM('день 1'!G24+'день 2'!G23+'день 3'!G21+'день 4'!G21+'день 5'!G23+'день 6'!G23+'день 7 '!G22+'день 8'!G23+'день 9'!G22+'день 10'!G21)</f>
        <v>432.26</v>
      </c>
      <c r="H22" s="331">
        <f>SUM('день 1'!H24+'день 2'!H23+'день 3'!H21+'день 4'!H21+'день 5'!H23+'день 6'!H23+'день 7 '!H22+'день 8'!H23+'день 9'!H22+'день 10'!H21)</f>
        <v>510.46</v>
      </c>
      <c r="I22" s="331">
        <f>SUM('день 1'!I24+'день 2'!I23+'день 3'!I21+'день 4'!I21+'день 5'!I23+'день 6'!I23+'день 7 '!I22+'день 8'!I23+'день 9'!I22+'день 10'!I21)</f>
        <v>1865.6000000000001</v>
      </c>
      <c r="J22" s="331">
        <f>SUM('день 1'!J24+'день 2'!J23+'день 3'!J21+'день 4'!J21+'день 5'!J23+'день 6'!J23+'день 7 '!J22+'день 8'!J23+'день 9'!J22+'день 10'!J21)</f>
        <v>2103.5100000000002</v>
      </c>
      <c r="K22" s="331">
        <f>SUM('день 1'!K24+'день 2'!K23+'день 3'!K21+'день 4'!K21+'день 5'!K23+'день 6'!K23+'день 7 '!K22+'день 8'!K23+'день 9'!K22+'день 10'!K21)</f>
        <v>13157.76</v>
      </c>
      <c r="L22" s="332">
        <f>SUM('день 1'!L24+'день 2'!L23+'день 3'!L21+'день 4'!L21+'день 5'!L23+'день 6'!L23+'день 7 '!L22+'день 8'!L23+'день 9'!L22+'день 10'!L21)</f>
        <v>14892.940000000002</v>
      </c>
    </row>
  </sheetData>
  <mergeCells count="17">
    <mergeCell ref="A12:K12"/>
    <mergeCell ref="K5:K6"/>
    <mergeCell ref="L5:L6"/>
    <mergeCell ref="A5:A7"/>
    <mergeCell ref="F5:F6"/>
    <mergeCell ref="G5:G6"/>
    <mergeCell ref="H5:H6"/>
    <mergeCell ref="I5:I6"/>
    <mergeCell ref="J5:J6"/>
    <mergeCell ref="D5:D7"/>
    <mergeCell ref="H1:J1"/>
    <mergeCell ref="H2:J2"/>
    <mergeCell ref="B3:J3"/>
    <mergeCell ref="C4:I4"/>
    <mergeCell ref="B5:B6"/>
    <mergeCell ref="C5:C6"/>
    <mergeCell ref="E5:E6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60" t="s">
        <v>178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179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264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 x14ac:dyDescent="0.2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 x14ac:dyDescent="0.2">
      <c r="A9" s="30" t="s">
        <v>143</v>
      </c>
      <c r="B9" s="25"/>
      <c r="C9" s="348" t="s">
        <v>29</v>
      </c>
      <c r="D9" s="349"/>
      <c r="E9" s="349"/>
      <c r="F9" s="350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 x14ac:dyDescent="0.25">
      <c r="A10" s="356" t="s">
        <v>149</v>
      </c>
      <c r="B10" s="356"/>
      <c r="C10" s="356"/>
      <c r="D10" s="356"/>
      <c r="E10" s="356"/>
      <c r="F10" s="356"/>
      <c r="G10" s="356"/>
      <c r="H10" s="356"/>
      <c r="I10" s="356"/>
      <c r="J10" s="356"/>
      <c r="K10" s="356"/>
      <c r="L10" s="356"/>
    </row>
    <row r="11" spans="1:12" s="32" customFormat="1" ht="19.5" customHeight="1" x14ac:dyDescent="0.25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 x14ac:dyDescent="0.25">
      <c r="A12" s="356" t="s">
        <v>144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</row>
    <row r="13" spans="1:12" s="32" customFormat="1" ht="19.5" customHeight="1" x14ac:dyDescent="0.25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 x14ac:dyDescent="0.2">
      <c r="A14" s="348" t="s">
        <v>49</v>
      </c>
      <c r="B14" s="349"/>
      <c r="C14" s="349"/>
      <c r="D14" s="349"/>
      <c r="E14" s="349"/>
      <c r="F14" s="349"/>
      <c r="G14" s="349"/>
      <c r="H14" s="349"/>
      <c r="I14" s="349"/>
      <c r="J14" s="349"/>
      <c r="K14" s="349"/>
      <c r="L14" s="350"/>
    </row>
    <row r="15" spans="1:12" ht="16.5" customHeight="1" x14ac:dyDescent="0.2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48">
        <v>200</v>
      </c>
      <c r="D18" s="349"/>
      <c r="E18" s="349"/>
      <c r="F18" s="350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43" t="s">
        <v>16</v>
      </c>
      <c r="B19" s="344"/>
      <c r="C19" s="344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 x14ac:dyDescent="0.2">
      <c r="A21" s="353"/>
      <c r="B21" s="354"/>
      <c r="C21" s="354"/>
      <c r="D21" s="355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 x14ac:dyDescent="0.3">
      <c r="A22" s="357" t="s">
        <v>154</v>
      </c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</row>
    <row r="23" spans="1:12" s="44" customFormat="1" x14ac:dyDescent="0.2">
      <c r="A23" s="348" t="s">
        <v>51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50"/>
    </row>
    <row r="24" spans="1:12" s="44" customFormat="1" ht="13.5" thickBot="1" x14ac:dyDescent="0.25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 x14ac:dyDescent="0.25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 x14ac:dyDescent="0.2">
      <c r="A26" s="49" t="s">
        <v>143</v>
      </c>
      <c r="B26" s="346" t="s">
        <v>184</v>
      </c>
      <c r="C26" s="347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 x14ac:dyDescent="0.2">
      <c r="A27" s="348" t="s">
        <v>20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50"/>
    </row>
    <row r="28" spans="1:12" x14ac:dyDescent="0.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 x14ac:dyDescent="0.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x14ac:dyDescent="0.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 x14ac:dyDescent="0.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 x14ac:dyDescent="0.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 x14ac:dyDescent="0.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 x14ac:dyDescent="0.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 x14ac:dyDescent="0.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 x14ac:dyDescent="0.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 x14ac:dyDescent="0.2">
      <c r="A37" s="49" t="s">
        <v>143</v>
      </c>
      <c r="B37" s="346" t="s">
        <v>185</v>
      </c>
      <c r="C37" s="347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 x14ac:dyDescent="0.2">
      <c r="A38" s="348" t="s">
        <v>188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x14ac:dyDescent="0.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 x14ac:dyDescent="0.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 x14ac:dyDescent="0.2">
      <c r="A42" s="49" t="s">
        <v>143</v>
      </c>
      <c r="B42" s="346">
        <v>180</v>
      </c>
      <c r="C42" s="347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 x14ac:dyDescent="0.2">
      <c r="A43" s="343" t="s">
        <v>195</v>
      </c>
      <c r="B43" s="344"/>
      <c r="C43" s="344"/>
      <c r="D43" s="344"/>
      <c r="E43" s="344"/>
      <c r="F43" s="344"/>
      <c r="G43" s="344"/>
      <c r="H43" s="344"/>
      <c r="I43" s="344"/>
      <c r="J43" s="344"/>
      <c r="K43" s="344"/>
      <c r="L43" s="345"/>
    </row>
    <row r="44" spans="1:12" x14ac:dyDescent="0.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 x14ac:dyDescent="0.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 x14ac:dyDescent="0.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 x14ac:dyDescent="0.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 x14ac:dyDescent="0.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 x14ac:dyDescent="0.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 x14ac:dyDescent="0.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 x14ac:dyDescent="0.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 x14ac:dyDescent="0.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 x14ac:dyDescent="0.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 x14ac:dyDescent="0.2">
      <c r="A54" s="49" t="s">
        <v>143</v>
      </c>
      <c r="B54" s="346">
        <v>100</v>
      </c>
      <c r="C54" s="347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 x14ac:dyDescent="0.2">
      <c r="A55" s="348" t="s">
        <v>23</v>
      </c>
      <c r="B55" s="349"/>
      <c r="C55" s="349"/>
      <c r="D55" s="349"/>
      <c r="E55" s="349"/>
      <c r="F55" s="349"/>
      <c r="G55" s="349"/>
      <c r="H55" s="349"/>
      <c r="I55" s="349"/>
      <c r="J55" s="349"/>
      <c r="K55" s="349"/>
      <c r="L55" s="350"/>
    </row>
    <row r="56" spans="1:12" x14ac:dyDescent="0.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 x14ac:dyDescent="0.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 x14ac:dyDescent="0.2">
      <c r="A58" s="58" t="s">
        <v>143</v>
      </c>
      <c r="B58" s="351">
        <v>200</v>
      </c>
      <c r="C58" s="352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 x14ac:dyDescent="0.2">
      <c r="A59" s="30" t="s">
        <v>163</v>
      </c>
      <c r="B59" s="59">
        <v>80</v>
      </c>
      <c r="C59" s="59">
        <v>80</v>
      </c>
      <c r="D59" s="340"/>
      <c r="E59" s="341"/>
      <c r="F59" s="341"/>
      <c r="G59" s="342"/>
      <c r="H59" s="50"/>
      <c r="I59" s="50"/>
      <c r="J59" s="50"/>
      <c r="K59" s="50"/>
      <c r="L59" s="61"/>
    </row>
    <row r="60" spans="1:12" x14ac:dyDescent="0.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 x14ac:dyDescent="0.2">
      <c r="A61" s="30" t="s">
        <v>164</v>
      </c>
      <c r="B61" s="59">
        <v>30</v>
      </c>
      <c r="C61" s="59">
        <v>30</v>
      </c>
      <c r="D61" s="340"/>
      <c r="E61" s="341"/>
      <c r="F61" s="341"/>
      <c r="G61" s="342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 x14ac:dyDescent="0.2">
      <c r="A63" s="340" t="s">
        <v>133</v>
      </c>
      <c r="B63" s="341"/>
      <c r="C63" s="341"/>
      <c r="D63" s="342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 x14ac:dyDescent="0.2">
      <c r="A64" s="22"/>
      <c r="B64" s="22"/>
      <c r="C64" s="63"/>
      <c r="E64" s="64"/>
      <c r="F64" s="22"/>
      <c r="G64" s="22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 x14ac:dyDescent="0.3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3" t="s">
        <v>103</v>
      </c>
      <c r="B2" s="373"/>
      <c r="C2" s="373"/>
      <c r="D2" s="373"/>
      <c r="E2" s="373"/>
      <c r="F2" s="373"/>
      <c r="G2" s="373"/>
      <c r="H2" s="373"/>
      <c r="I2" s="373"/>
    </row>
    <row r="3" spans="1:10" ht="25.5" customHeight="1" x14ac:dyDescent="0.3">
      <c r="A3" s="126"/>
      <c r="B3" s="213"/>
      <c r="C3" s="338" t="s">
        <v>0</v>
      </c>
      <c r="D3" s="338"/>
      <c r="E3" s="338"/>
      <c r="F3" s="338"/>
      <c r="G3" s="338"/>
      <c r="H3" s="129"/>
      <c r="I3" s="129"/>
    </row>
    <row r="4" spans="1:10" x14ac:dyDescent="0.3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0" x14ac:dyDescent="0.3">
      <c r="A5" s="336"/>
      <c r="B5" s="335"/>
      <c r="C5" s="335"/>
      <c r="D5" s="336"/>
      <c r="E5" s="336"/>
      <c r="F5" s="337"/>
      <c r="G5" s="336"/>
      <c r="H5" s="337"/>
      <c r="I5" s="337"/>
    </row>
    <row r="6" spans="1:10" x14ac:dyDescent="0.3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0" s="136" customFormat="1" ht="32.25" customHeight="1" x14ac:dyDescent="0.3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 x14ac:dyDescent="0.3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 x14ac:dyDescent="0.3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 x14ac:dyDescent="0.3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 x14ac:dyDescent="0.3">
      <c r="A12" s="374" t="s">
        <v>19</v>
      </c>
      <c r="B12" s="339"/>
      <c r="C12" s="339"/>
      <c r="D12" s="339"/>
      <c r="E12" s="339"/>
      <c r="F12" s="339"/>
      <c r="G12" s="339"/>
      <c r="H12" s="339"/>
      <c r="I12" s="375"/>
    </row>
    <row r="13" spans="1:10" s="153" customFormat="1" ht="31.5" customHeight="1" x14ac:dyDescent="0.3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 x14ac:dyDescent="0.3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 x14ac:dyDescent="0.3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 x14ac:dyDescent="0.3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 x14ac:dyDescent="0.3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3" t="s">
        <v>125</v>
      </c>
      <c r="B23" s="373"/>
      <c r="C23" s="373"/>
      <c r="D23" s="373"/>
      <c r="E23" s="373"/>
      <c r="F23" s="373"/>
      <c r="G23" s="373"/>
      <c r="H23" s="373"/>
      <c r="I23" s="373"/>
    </row>
    <row r="24" spans="1:10" x14ac:dyDescent="0.3">
      <c r="A24" s="126"/>
      <c r="B24" s="213"/>
      <c r="C24" s="338" t="s">
        <v>0</v>
      </c>
      <c r="D24" s="338"/>
      <c r="E24" s="338"/>
      <c r="F24" s="338"/>
      <c r="G24" s="338"/>
      <c r="H24" s="129"/>
      <c r="I24" s="129"/>
    </row>
    <row r="25" spans="1:10" x14ac:dyDescent="0.3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0" x14ac:dyDescent="0.3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0" x14ac:dyDescent="0.3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0" ht="31.5" customHeight="1" x14ac:dyDescent="0.3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 x14ac:dyDescent="0.3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 x14ac:dyDescent="0.3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 x14ac:dyDescent="0.3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 x14ac:dyDescent="0.3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 x14ac:dyDescent="0.3">
      <c r="A33" s="374" t="s">
        <v>19</v>
      </c>
      <c r="B33" s="339"/>
      <c r="C33" s="339"/>
      <c r="D33" s="339"/>
      <c r="E33" s="339"/>
      <c r="F33" s="339"/>
      <c r="G33" s="339"/>
      <c r="H33" s="339"/>
      <c r="I33" s="375"/>
    </row>
    <row r="34" spans="1:10" ht="33" x14ac:dyDescent="0.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 x14ac:dyDescent="0.3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 x14ac:dyDescent="0.3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 x14ac:dyDescent="0.3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 x14ac:dyDescent="0.3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 x14ac:dyDescent="0.3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60" t="s">
        <v>196</v>
      </c>
      <c r="B1" s="360"/>
      <c r="C1" s="360"/>
      <c r="D1" s="360"/>
      <c r="E1" s="360"/>
      <c r="F1" s="360"/>
      <c r="G1" s="360"/>
      <c r="H1" s="360"/>
      <c r="I1" s="360"/>
      <c r="J1" s="360" t="s">
        <v>128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221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78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 x14ac:dyDescent="0.2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 x14ac:dyDescent="0.2">
      <c r="A13" s="70" t="s">
        <v>143</v>
      </c>
      <c r="B13" s="34"/>
      <c r="C13" s="343" t="s">
        <v>29</v>
      </c>
      <c r="D13" s="349"/>
      <c r="E13" s="349"/>
      <c r="F13" s="350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 x14ac:dyDescent="0.2">
      <c r="A14" s="348" t="s">
        <v>199</v>
      </c>
      <c r="B14" s="349"/>
      <c r="C14" s="349"/>
      <c r="D14" s="349"/>
      <c r="E14" s="349"/>
      <c r="F14" s="349"/>
      <c r="G14" s="349"/>
      <c r="H14" s="349"/>
      <c r="I14" s="349"/>
      <c r="J14" s="349"/>
      <c r="K14" s="349"/>
      <c r="L14" s="350"/>
    </row>
    <row r="15" spans="1:12" ht="16.5" customHeight="1" x14ac:dyDescent="0.2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48">
        <v>200</v>
      </c>
      <c r="D18" s="349"/>
      <c r="E18" s="349"/>
      <c r="F18" s="350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43" t="s">
        <v>16</v>
      </c>
      <c r="B19" s="344"/>
      <c r="C19" s="344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 x14ac:dyDescent="0.25">
      <c r="A21" s="348" t="s">
        <v>65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ht="18.75" customHeight="1" x14ac:dyDescent="0.2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 x14ac:dyDescent="0.2">
      <c r="A23" s="353"/>
      <c r="B23" s="354"/>
      <c r="C23" s="354"/>
      <c r="D23" s="355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 x14ac:dyDescent="0.3">
      <c r="A24" s="357" t="s">
        <v>154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</row>
    <row r="25" spans="1:12" s="44" customFormat="1" x14ac:dyDescent="0.2">
      <c r="A25" s="348" t="s">
        <v>36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50"/>
    </row>
    <row r="26" spans="1:12" s="44" customFormat="1" x14ac:dyDescent="0.2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 x14ac:dyDescent="0.2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 x14ac:dyDescent="0.2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 x14ac:dyDescent="0.2">
      <c r="A32" s="49" t="s">
        <v>143</v>
      </c>
      <c r="B32" s="346" t="s">
        <v>186</v>
      </c>
      <c r="C32" s="347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 x14ac:dyDescent="0.2">
      <c r="A33" s="348" t="s">
        <v>83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ht="16.5" x14ac:dyDescent="0.2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 x14ac:dyDescent="0.2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 x14ac:dyDescent="0.2">
      <c r="A42" s="58" t="s">
        <v>143</v>
      </c>
      <c r="B42" s="376" t="s">
        <v>185</v>
      </c>
      <c r="C42" s="376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x14ac:dyDescent="0.2">
      <c r="A43" s="348" t="s">
        <v>84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x14ac:dyDescent="0.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 x14ac:dyDescent="0.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 x14ac:dyDescent="0.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 x14ac:dyDescent="0.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 x14ac:dyDescent="0.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 x14ac:dyDescent="0.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 x14ac:dyDescent="0.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 x14ac:dyDescent="0.2">
      <c r="A52" s="49" t="s">
        <v>143</v>
      </c>
      <c r="B52" s="346" t="s">
        <v>205</v>
      </c>
      <c r="C52" s="347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 x14ac:dyDescent="0.2">
      <c r="A53" s="343" t="s">
        <v>88</v>
      </c>
      <c r="B53" s="344"/>
      <c r="C53" s="344"/>
      <c r="D53" s="344"/>
      <c r="E53" s="344"/>
      <c r="F53" s="344"/>
      <c r="G53" s="344"/>
      <c r="H53" s="344"/>
      <c r="I53" s="344"/>
      <c r="J53" s="344"/>
      <c r="K53" s="344"/>
      <c r="L53" s="345"/>
    </row>
    <row r="54" spans="1:12" x14ac:dyDescent="0.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 x14ac:dyDescent="0.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 x14ac:dyDescent="0.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 x14ac:dyDescent="0.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 x14ac:dyDescent="0.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 x14ac:dyDescent="0.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 x14ac:dyDescent="0.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 x14ac:dyDescent="0.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 x14ac:dyDescent="0.2">
      <c r="A62" s="49" t="s">
        <v>143</v>
      </c>
      <c r="B62" s="346">
        <v>100</v>
      </c>
      <c r="C62" s="347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 x14ac:dyDescent="0.2">
      <c r="A63" s="348" t="s">
        <v>23</v>
      </c>
      <c r="B63" s="349"/>
      <c r="C63" s="349"/>
      <c r="D63" s="349"/>
      <c r="E63" s="349"/>
      <c r="F63" s="349"/>
      <c r="G63" s="349"/>
      <c r="H63" s="349"/>
      <c r="I63" s="349"/>
      <c r="J63" s="349"/>
      <c r="K63" s="349"/>
      <c r="L63" s="350"/>
    </row>
    <row r="64" spans="1:12" x14ac:dyDescent="0.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 x14ac:dyDescent="0.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 x14ac:dyDescent="0.2">
      <c r="A66" s="58" t="s">
        <v>143</v>
      </c>
      <c r="B66" s="351">
        <v>200</v>
      </c>
      <c r="C66" s="352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 x14ac:dyDescent="0.2">
      <c r="A67" s="30" t="s">
        <v>163</v>
      </c>
      <c r="B67" s="59">
        <v>80</v>
      </c>
      <c r="C67" s="59">
        <v>80</v>
      </c>
      <c r="D67" s="340"/>
      <c r="E67" s="341"/>
      <c r="F67" s="341"/>
      <c r="G67" s="342"/>
      <c r="H67" s="50"/>
      <c r="I67" s="50"/>
      <c r="J67" s="50"/>
      <c r="K67" s="50"/>
      <c r="L67" s="61"/>
    </row>
    <row r="68" spans="1:12" x14ac:dyDescent="0.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 x14ac:dyDescent="0.2">
      <c r="A69" s="30" t="s">
        <v>164</v>
      </c>
      <c r="B69" s="59">
        <v>30</v>
      </c>
      <c r="C69" s="59">
        <v>30</v>
      </c>
      <c r="D69" s="340"/>
      <c r="E69" s="341"/>
      <c r="F69" s="341"/>
      <c r="G69" s="342"/>
      <c r="H69" s="50"/>
      <c r="I69" s="50"/>
      <c r="J69" s="50"/>
      <c r="K69" s="50"/>
      <c r="L69" s="61"/>
    </row>
    <row r="70" spans="1:12" x14ac:dyDescent="0.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 x14ac:dyDescent="0.2">
      <c r="A71" s="340" t="s">
        <v>133</v>
      </c>
      <c r="B71" s="341"/>
      <c r="C71" s="341"/>
      <c r="D71" s="342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 x14ac:dyDescent="0.2">
      <c r="A72" s="22"/>
      <c r="B72" s="22"/>
      <c r="C72" s="63"/>
      <c r="E72" s="64"/>
      <c r="F72" s="22"/>
      <c r="G72" s="22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A494" s="22"/>
      <c r="B494" s="22"/>
      <c r="C494" s="63"/>
    </row>
    <row r="495" spans="1:3" x14ac:dyDescent="0.2">
      <c r="A495" s="22"/>
      <c r="B495" s="22"/>
      <c r="C495" s="63"/>
    </row>
    <row r="496" spans="1:3" x14ac:dyDescent="0.2">
      <c r="A496" s="22"/>
      <c r="B496" s="22"/>
      <c r="C496" s="63"/>
    </row>
    <row r="497" spans="1:3" x14ac:dyDescent="0.2">
      <c r="A497" s="22"/>
      <c r="B497" s="22"/>
      <c r="C497" s="63"/>
    </row>
    <row r="498" spans="1:3" x14ac:dyDescent="0.2">
      <c r="A498" s="22"/>
      <c r="B498" s="22"/>
      <c r="C498" s="63"/>
    </row>
    <row r="499" spans="1:3" x14ac:dyDescent="0.2">
      <c r="C499" s="63"/>
    </row>
    <row r="500" spans="1:3" x14ac:dyDescent="0.2">
      <c r="C500" s="63"/>
    </row>
    <row r="501" spans="1:3" x14ac:dyDescent="0.2">
      <c r="C501" s="63"/>
    </row>
    <row r="502" spans="1:3" x14ac:dyDescent="0.2">
      <c r="C502" s="63"/>
    </row>
    <row r="503" spans="1:3" x14ac:dyDescent="0.2">
      <c r="C503" s="63"/>
    </row>
    <row r="504" spans="1:3" x14ac:dyDescent="0.2">
      <c r="C504" s="63"/>
    </row>
    <row r="505" spans="1:3" x14ac:dyDescent="0.2">
      <c r="C505" s="63"/>
    </row>
    <row r="506" spans="1:3" x14ac:dyDescent="0.2">
      <c r="C506" s="63"/>
    </row>
    <row r="507" spans="1:3" x14ac:dyDescent="0.2">
      <c r="C507" s="63"/>
    </row>
    <row r="508" spans="1:3" x14ac:dyDescent="0.2">
      <c r="C508" s="63"/>
    </row>
    <row r="509" spans="1:3" x14ac:dyDescent="0.2">
      <c r="C509" s="63"/>
    </row>
    <row r="510" spans="1:3" x14ac:dyDescent="0.2">
      <c r="C510" s="63"/>
    </row>
    <row r="511" spans="1:3" x14ac:dyDescent="0.2">
      <c r="C511" s="63"/>
    </row>
    <row r="512" spans="1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  <row r="7845" spans="3:3" x14ac:dyDescent="0.2">
      <c r="C7845" s="63"/>
    </row>
    <row r="7846" spans="3:3" x14ac:dyDescent="0.2">
      <c r="C7846" s="63"/>
    </row>
    <row r="7847" spans="3:3" x14ac:dyDescent="0.2">
      <c r="C7847" s="63"/>
    </row>
    <row r="7848" spans="3:3" x14ac:dyDescent="0.2">
      <c r="C7848" s="63"/>
    </row>
    <row r="7849" spans="3:3" x14ac:dyDescent="0.2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3" t="s">
        <v>126</v>
      </c>
      <c r="B2" s="373"/>
      <c r="C2" s="373"/>
      <c r="D2" s="373"/>
      <c r="E2" s="373"/>
      <c r="F2" s="373"/>
      <c r="G2" s="373"/>
      <c r="H2" s="373"/>
      <c r="I2" s="373"/>
    </row>
    <row r="3" spans="1:10" ht="25.5" customHeight="1" x14ac:dyDescent="0.3">
      <c r="A3" s="126"/>
      <c r="B3" s="213"/>
      <c r="C3" s="338" t="s">
        <v>0</v>
      </c>
      <c r="D3" s="338"/>
      <c r="E3" s="338"/>
      <c r="F3" s="338"/>
      <c r="G3" s="338"/>
      <c r="H3" s="129"/>
      <c r="I3" s="129"/>
    </row>
    <row r="4" spans="1:10" x14ac:dyDescent="0.3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0" x14ac:dyDescent="0.3">
      <c r="A5" s="336"/>
      <c r="B5" s="335"/>
      <c r="C5" s="335"/>
      <c r="D5" s="336"/>
      <c r="E5" s="336"/>
      <c r="F5" s="337"/>
      <c r="G5" s="336"/>
      <c r="H5" s="337"/>
      <c r="I5" s="337"/>
    </row>
    <row r="6" spans="1:10" x14ac:dyDescent="0.3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0" s="136" customFormat="1" ht="21.75" customHeight="1" x14ac:dyDescent="0.25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 x14ac:dyDescent="0.25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 x14ac:dyDescent="0.3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 x14ac:dyDescent="0.3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 x14ac:dyDescent="0.25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 x14ac:dyDescent="0.3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 x14ac:dyDescent="0.3">
      <c r="A13" s="374" t="s">
        <v>19</v>
      </c>
      <c r="B13" s="339"/>
      <c r="C13" s="339"/>
      <c r="D13" s="339"/>
      <c r="E13" s="339"/>
      <c r="F13" s="339"/>
      <c r="G13" s="339"/>
      <c r="H13" s="339"/>
      <c r="I13" s="375"/>
    </row>
    <row r="14" spans="1:10" s="153" customFormat="1" ht="45" customHeight="1" x14ac:dyDescent="0.25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 x14ac:dyDescent="0.3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 x14ac:dyDescent="0.3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 x14ac:dyDescent="0.3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 x14ac:dyDescent="0.3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 x14ac:dyDescent="0.3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 x14ac:dyDescent="0.3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 x14ac:dyDescent="0.3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 x14ac:dyDescent="0.3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 x14ac:dyDescent="0.3">
      <c r="A24" s="373" t="s">
        <v>127</v>
      </c>
      <c r="B24" s="373"/>
      <c r="C24" s="373"/>
      <c r="D24" s="373"/>
      <c r="E24" s="373"/>
      <c r="F24" s="373"/>
      <c r="G24" s="373"/>
      <c r="H24" s="373"/>
      <c r="I24" s="373"/>
    </row>
    <row r="25" spans="1:10" x14ac:dyDescent="0.3">
      <c r="A25" s="126"/>
      <c r="B25" s="213"/>
      <c r="C25" s="338" t="s">
        <v>0</v>
      </c>
      <c r="D25" s="338"/>
      <c r="E25" s="338"/>
      <c r="F25" s="338"/>
      <c r="G25" s="338"/>
      <c r="H25" s="129"/>
      <c r="I25" s="129"/>
    </row>
    <row r="26" spans="1:10" x14ac:dyDescent="0.3">
      <c r="A26" s="336" t="s">
        <v>1</v>
      </c>
      <c r="B26" s="335" t="s">
        <v>2</v>
      </c>
      <c r="C26" s="335" t="s">
        <v>3</v>
      </c>
      <c r="D26" s="336" t="s">
        <v>4</v>
      </c>
      <c r="E26" s="336" t="s">
        <v>5</v>
      </c>
      <c r="F26" s="337" t="s">
        <v>6</v>
      </c>
      <c r="G26" s="336" t="s">
        <v>7</v>
      </c>
      <c r="H26" s="337" t="s">
        <v>8</v>
      </c>
      <c r="I26" s="337" t="s">
        <v>9</v>
      </c>
    </row>
    <row r="27" spans="1:10" x14ac:dyDescent="0.3">
      <c r="A27" s="336"/>
      <c r="B27" s="335"/>
      <c r="C27" s="335"/>
      <c r="D27" s="336"/>
      <c r="E27" s="336"/>
      <c r="F27" s="337"/>
      <c r="G27" s="336"/>
      <c r="H27" s="337"/>
      <c r="I27" s="337"/>
    </row>
    <row r="28" spans="1:10" x14ac:dyDescent="0.3">
      <c r="A28" s="336"/>
      <c r="B28" s="201" t="s">
        <v>10</v>
      </c>
      <c r="C28" s="335"/>
      <c r="D28" s="199" t="s">
        <v>10</v>
      </c>
      <c r="E28" s="199" t="s">
        <v>10</v>
      </c>
      <c r="F28" s="204" t="s">
        <v>10</v>
      </c>
      <c r="G28" s="199" t="s">
        <v>11</v>
      </c>
      <c r="H28" s="337"/>
      <c r="I28" s="337"/>
    </row>
    <row r="29" spans="1:10" ht="25.5" customHeight="1" x14ac:dyDescent="0.3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 x14ac:dyDescent="0.3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 x14ac:dyDescent="0.3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 x14ac:dyDescent="0.3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 x14ac:dyDescent="0.25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 x14ac:dyDescent="0.3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 x14ac:dyDescent="0.3">
      <c r="A35" s="374" t="s">
        <v>19</v>
      </c>
      <c r="B35" s="339"/>
      <c r="C35" s="339"/>
      <c r="D35" s="339"/>
      <c r="E35" s="339"/>
      <c r="F35" s="339"/>
      <c r="G35" s="339"/>
      <c r="H35" s="339"/>
      <c r="I35" s="375"/>
    </row>
    <row r="36" spans="1:10" ht="39.75" customHeight="1" x14ac:dyDescent="0.3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 x14ac:dyDescent="0.3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 x14ac:dyDescent="0.3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 x14ac:dyDescent="0.3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 x14ac:dyDescent="0.3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 x14ac:dyDescent="0.3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 x14ac:dyDescent="0.3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 x14ac:dyDescent="0.3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 x14ac:dyDescent="0.3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60" t="s">
        <v>209</v>
      </c>
      <c r="B1" s="360"/>
      <c r="C1" s="360"/>
      <c r="D1" s="360"/>
      <c r="E1" s="360"/>
      <c r="F1" s="360"/>
      <c r="G1" s="360"/>
      <c r="H1" s="360"/>
      <c r="I1" s="360"/>
      <c r="J1" s="360" t="s">
        <v>208</v>
      </c>
      <c r="K1" s="360"/>
      <c r="L1" s="360"/>
    </row>
    <row r="2" spans="1:12" ht="19.5" customHeight="1" x14ac:dyDescent="0.2">
      <c r="A2" s="361" t="s">
        <v>1</v>
      </c>
      <c r="B2" s="361" t="s">
        <v>129</v>
      </c>
      <c r="C2" s="361" t="s">
        <v>130</v>
      </c>
      <c r="D2" s="362" t="s">
        <v>131</v>
      </c>
      <c r="E2" s="362" t="s">
        <v>132</v>
      </c>
      <c r="F2" s="363" t="s">
        <v>133</v>
      </c>
      <c r="G2" s="363" t="s">
        <v>134</v>
      </c>
      <c r="H2" s="364" t="s">
        <v>135</v>
      </c>
      <c r="I2" s="364"/>
      <c r="J2" s="364"/>
      <c r="K2" s="364"/>
      <c r="L2" s="364"/>
    </row>
    <row r="3" spans="1:12" ht="13.5" customHeight="1" x14ac:dyDescent="0.2">
      <c r="A3" s="361"/>
      <c r="B3" s="361"/>
      <c r="C3" s="361"/>
      <c r="D3" s="362"/>
      <c r="E3" s="362"/>
      <c r="F3" s="363"/>
      <c r="G3" s="363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9" t="s">
        <v>210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3.5" customHeight="1" x14ac:dyDescent="0.2">
      <c r="A5" s="348" t="s">
        <v>59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43" t="s">
        <v>29</v>
      </c>
      <c r="D10" s="349"/>
      <c r="E10" s="349"/>
      <c r="F10" s="350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56" t="s">
        <v>61</v>
      </c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</row>
    <row r="12" spans="1:12" s="32" customFormat="1" ht="19.5" customHeight="1" x14ac:dyDescent="0.25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 x14ac:dyDescent="0.25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 x14ac:dyDescent="0.25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 x14ac:dyDescent="0.25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 x14ac:dyDescent="0.25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 x14ac:dyDescent="0.25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 x14ac:dyDescent="0.25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 x14ac:dyDescent="0.2">
      <c r="A19" s="70" t="s">
        <v>143</v>
      </c>
      <c r="B19" s="34"/>
      <c r="C19" s="377" t="s">
        <v>212</v>
      </c>
      <c r="D19" s="378"/>
      <c r="E19" s="378"/>
      <c r="F19" s="379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 x14ac:dyDescent="0.2">
      <c r="A20" s="348" t="s">
        <v>51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44" customFormat="1" ht="15.75" customHeight="1" x14ac:dyDescent="0.2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 x14ac:dyDescent="0.2">
      <c r="A22" s="85" t="s">
        <v>143</v>
      </c>
      <c r="B22" s="346">
        <v>60</v>
      </c>
      <c r="C22" s="347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 x14ac:dyDescent="0.2">
      <c r="A23" s="348" t="s">
        <v>151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50"/>
    </row>
    <row r="24" spans="1:12" ht="16.5" customHeight="1" x14ac:dyDescent="0.2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 x14ac:dyDescent="0.2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 x14ac:dyDescent="0.2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 x14ac:dyDescent="0.2">
      <c r="A27" s="30" t="s">
        <v>143</v>
      </c>
      <c r="B27" s="25"/>
      <c r="C27" s="348">
        <v>200</v>
      </c>
      <c r="D27" s="349"/>
      <c r="E27" s="349"/>
      <c r="F27" s="350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 x14ac:dyDescent="0.25">
      <c r="A28" s="343" t="s">
        <v>16</v>
      </c>
      <c r="B28" s="344"/>
      <c r="C28" s="344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s="41" customFormat="1" ht="18" customHeight="1" x14ac:dyDescent="0.25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 x14ac:dyDescent="0.2">
      <c r="A30" s="353"/>
      <c r="B30" s="354"/>
      <c r="C30" s="354"/>
      <c r="D30" s="355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 x14ac:dyDescent="0.3">
      <c r="A31" s="357" t="s">
        <v>154</v>
      </c>
      <c r="B31" s="358"/>
      <c r="C31" s="358"/>
      <c r="D31" s="358"/>
      <c r="E31" s="358"/>
      <c r="F31" s="358"/>
      <c r="G31" s="358"/>
      <c r="H31" s="358"/>
      <c r="I31" s="358"/>
      <c r="J31" s="358"/>
      <c r="K31" s="358"/>
      <c r="L31" s="358"/>
    </row>
    <row r="32" spans="1:12" s="44" customFormat="1" x14ac:dyDescent="0.2">
      <c r="A32" s="348" t="s">
        <v>67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50"/>
    </row>
    <row r="33" spans="1:12" s="7" customFormat="1" x14ac:dyDescent="0.2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 x14ac:dyDescent="0.2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 x14ac:dyDescent="0.2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 x14ac:dyDescent="0.2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 x14ac:dyDescent="0.2">
      <c r="A37" s="49" t="s">
        <v>143</v>
      </c>
      <c r="B37" s="346" t="s">
        <v>186</v>
      </c>
      <c r="C37" s="347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 x14ac:dyDescent="0.2">
      <c r="A38" s="348" t="s">
        <v>70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ht="15" x14ac:dyDescent="0.2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 x14ac:dyDescent="0.2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 x14ac:dyDescent="0.2">
      <c r="A46" s="58" t="s">
        <v>143</v>
      </c>
      <c r="B46" s="376" t="s">
        <v>185</v>
      </c>
      <c r="C46" s="376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x14ac:dyDescent="0.2">
      <c r="A47" s="348" t="s">
        <v>213</v>
      </c>
      <c r="B47" s="349"/>
      <c r="C47" s="349"/>
      <c r="D47" s="349"/>
      <c r="E47" s="349"/>
      <c r="F47" s="349"/>
      <c r="G47" s="349"/>
      <c r="H47" s="349"/>
      <c r="I47" s="349"/>
      <c r="J47" s="349"/>
      <c r="K47" s="349"/>
      <c r="L47" s="350"/>
    </row>
    <row r="48" spans="1:12" x14ac:dyDescent="0.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 x14ac:dyDescent="0.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 x14ac:dyDescent="0.2">
      <c r="A51" s="58" t="s">
        <v>143</v>
      </c>
      <c r="B51" s="376" t="s">
        <v>187</v>
      </c>
      <c r="C51" s="376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 x14ac:dyDescent="0.2">
      <c r="A52" s="343" t="s">
        <v>206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5"/>
    </row>
    <row r="53" spans="1:12" ht="13.5" thickBot="1" x14ac:dyDescent="0.25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 x14ac:dyDescent="0.25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 x14ac:dyDescent="0.25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 x14ac:dyDescent="0.2">
      <c r="A56" s="49" t="s">
        <v>143</v>
      </c>
      <c r="B56" s="346" t="s">
        <v>214</v>
      </c>
      <c r="C56" s="347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 x14ac:dyDescent="0.2">
      <c r="A57" s="348" t="s">
        <v>23</v>
      </c>
      <c r="B57" s="349"/>
      <c r="C57" s="349"/>
      <c r="D57" s="349"/>
      <c r="E57" s="349"/>
      <c r="F57" s="349"/>
      <c r="G57" s="349"/>
      <c r="H57" s="349"/>
      <c r="I57" s="349"/>
      <c r="J57" s="349"/>
      <c r="K57" s="349"/>
      <c r="L57" s="350"/>
    </row>
    <row r="58" spans="1:12" x14ac:dyDescent="0.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 x14ac:dyDescent="0.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 x14ac:dyDescent="0.2">
      <c r="A60" s="58" t="s">
        <v>143</v>
      </c>
      <c r="B60" s="351">
        <v>200</v>
      </c>
      <c r="C60" s="352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 x14ac:dyDescent="0.2">
      <c r="A61" s="30" t="s">
        <v>163</v>
      </c>
      <c r="B61" s="59">
        <v>80</v>
      </c>
      <c r="C61" s="59">
        <v>80</v>
      </c>
      <c r="D61" s="340"/>
      <c r="E61" s="341"/>
      <c r="F61" s="341"/>
      <c r="G61" s="342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40"/>
      <c r="E63" s="341"/>
      <c r="F63" s="341"/>
      <c r="G63" s="342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40" t="s">
        <v>133</v>
      </c>
      <c r="B65" s="341"/>
      <c r="C65" s="341"/>
      <c r="D65" s="342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3" t="s">
        <v>100</v>
      </c>
      <c r="B1" s="333"/>
      <c r="C1" s="333"/>
      <c r="D1" s="333"/>
      <c r="E1" s="333"/>
      <c r="F1" s="333"/>
      <c r="G1" s="333"/>
      <c r="H1" s="333"/>
      <c r="I1" s="333"/>
    </row>
    <row r="2" spans="1:10" ht="21.75" customHeight="1" x14ac:dyDescent="0.3">
      <c r="A2" s="126"/>
      <c r="B2" s="213"/>
      <c r="C2" s="338" t="s">
        <v>0</v>
      </c>
      <c r="D2" s="338"/>
      <c r="E2" s="338"/>
      <c r="F2" s="338"/>
      <c r="G2" s="338"/>
      <c r="H2" s="129"/>
      <c r="I2" s="129"/>
    </row>
    <row r="3" spans="1:10" x14ac:dyDescent="0.3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0" x14ac:dyDescent="0.3">
      <c r="A4" s="336"/>
      <c r="B4" s="335"/>
      <c r="C4" s="335"/>
      <c r="D4" s="336"/>
      <c r="E4" s="336"/>
      <c r="F4" s="337"/>
      <c r="G4" s="336"/>
      <c r="H4" s="337"/>
      <c r="I4" s="337"/>
    </row>
    <row r="5" spans="1:10" x14ac:dyDescent="0.3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0" s="136" customFormat="1" ht="50.25" customHeight="1" x14ac:dyDescent="0.25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 x14ac:dyDescent="0.3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 x14ac:dyDescent="0.3">
      <c r="A12" s="380" t="s">
        <v>19</v>
      </c>
      <c r="B12" s="380"/>
      <c r="C12" s="380"/>
      <c r="D12" s="380"/>
      <c r="E12" s="380"/>
      <c r="F12" s="380"/>
      <c r="G12" s="380"/>
      <c r="H12" s="380"/>
      <c r="I12" s="380"/>
    </row>
    <row r="13" spans="1:10" s="153" customFormat="1" ht="39" customHeight="1" x14ac:dyDescent="0.25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 x14ac:dyDescent="0.3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 x14ac:dyDescent="0.3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 x14ac:dyDescent="0.3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x14ac:dyDescent="0.3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 x14ac:dyDescent="0.3">
      <c r="A22" s="333" t="s">
        <v>101</v>
      </c>
      <c r="B22" s="333"/>
      <c r="C22" s="333"/>
      <c r="D22" s="333"/>
      <c r="E22" s="333"/>
      <c r="F22" s="333"/>
      <c r="G22" s="333"/>
      <c r="H22" s="333"/>
      <c r="I22" s="333"/>
    </row>
    <row r="23" spans="1:10" x14ac:dyDescent="0.3">
      <c r="A23" s="126"/>
      <c r="B23" s="213"/>
      <c r="C23" s="338" t="s">
        <v>0</v>
      </c>
      <c r="D23" s="338"/>
      <c r="E23" s="338"/>
      <c r="F23" s="338"/>
      <c r="G23" s="338"/>
      <c r="H23" s="129"/>
      <c r="I23" s="129"/>
    </row>
    <row r="24" spans="1:10" x14ac:dyDescent="0.3">
      <c r="A24" s="336" t="s">
        <v>1</v>
      </c>
      <c r="B24" s="335" t="s">
        <v>2</v>
      </c>
      <c r="C24" s="335" t="s">
        <v>3</v>
      </c>
      <c r="D24" s="336" t="s">
        <v>4</v>
      </c>
      <c r="E24" s="336" t="s">
        <v>5</v>
      </c>
      <c r="F24" s="337" t="s">
        <v>6</v>
      </c>
      <c r="G24" s="336" t="s">
        <v>7</v>
      </c>
      <c r="H24" s="337" t="s">
        <v>8</v>
      </c>
      <c r="I24" s="337" t="s">
        <v>9</v>
      </c>
    </row>
    <row r="25" spans="1:10" x14ac:dyDescent="0.3">
      <c r="A25" s="336"/>
      <c r="B25" s="335"/>
      <c r="C25" s="335"/>
      <c r="D25" s="336"/>
      <c r="E25" s="336"/>
      <c r="F25" s="337"/>
      <c r="G25" s="336"/>
      <c r="H25" s="337"/>
      <c r="I25" s="337"/>
    </row>
    <row r="26" spans="1:10" x14ac:dyDescent="0.3">
      <c r="A26" s="336"/>
      <c r="B26" s="201" t="s">
        <v>10</v>
      </c>
      <c r="C26" s="335"/>
      <c r="D26" s="199" t="s">
        <v>10</v>
      </c>
      <c r="E26" s="199" t="s">
        <v>10</v>
      </c>
      <c r="F26" s="204" t="s">
        <v>10</v>
      </c>
      <c r="G26" s="199" t="s">
        <v>11</v>
      </c>
      <c r="H26" s="337"/>
      <c r="I26" s="337"/>
    </row>
    <row r="27" spans="1:10" ht="63.75" x14ac:dyDescent="0.3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 x14ac:dyDescent="0.25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 x14ac:dyDescent="0.3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 x14ac:dyDescent="0.3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 x14ac:dyDescent="0.3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 x14ac:dyDescent="0.3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 x14ac:dyDescent="0.3">
      <c r="A33" s="380" t="s">
        <v>19</v>
      </c>
      <c r="B33" s="380"/>
      <c r="C33" s="380"/>
      <c r="D33" s="380"/>
      <c r="E33" s="380"/>
      <c r="F33" s="380"/>
      <c r="G33" s="380"/>
      <c r="H33" s="380"/>
      <c r="I33" s="380"/>
    </row>
    <row r="34" spans="1:10" ht="40.5" x14ac:dyDescent="0.3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 x14ac:dyDescent="0.3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 x14ac:dyDescent="0.3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 x14ac:dyDescent="0.3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 x14ac:dyDescent="0.3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 x14ac:dyDescent="0.3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14</vt:i4>
      </vt:variant>
    </vt:vector>
  </HeadingPairs>
  <TitlesOfParts>
    <vt:vector size="44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5'!Область_печати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lastPrinted>2022-10-30T13:46:16Z</cp:lastPrinted>
  <dcterms:created xsi:type="dcterms:W3CDTF">2021-08-08T11:37:47Z</dcterms:created>
  <dcterms:modified xsi:type="dcterms:W3CDTF">2024-11-08T17:29:56Z</dcterms:modified>
</cp:coreProperties>
</file>